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2" activeTab="7"/>
  </bookViews>
  <sheets>
    <sheet name="Boys 10's Si Main 16" sheetId="1" r:id="rId1"/>
    <sheet name="Boys 12's Si " sheetId="2" r:id="rId2"/>
    <sheet name="Boys 14's Si " sheetId="3" r:id="rId3"/>
    <sheet name="Girls 14's Si " sheetId="4" r:id="rId4"/>
    <sheet name="Boys 16's Si " sheetId="5" r:id="rId5"/>
    <sheet name="Girls 16's Si " sheetId="6" r:id="rId6"/>
    <sheet name="Boys 18's Si" sheetId="7" r:id="rId7"/>
    <sheet name="Boys 21 Si" sheetId="8" r:id="rId8"/>
    <sheet name="Sheet1" sheetId="9" r:id="rId9"/>
    <sheet name="Sheet2" sheetId="10" r:id="rId10"/>
    <sheet name="Sheet3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Combo_MD" localSheetId="1" hidden="1">{"'Sheet5'!$A$1:$F$68"}</definedName>
    <definedName name="Combo_MD" localSheetId="2" hidden="1">{"'Sheet5'!$A$1:$F$68"}</definedName>
    <definedName name="Combo_MD" localSheetId="4" hidden="1">{"'Sheet5'!$A$1:$F$68"}</definedName>
    <definedName name="Combo_MD" localSheetId="6" hidden="1">{"'Sheet5'!$A$1:$F$68"}</definedName>
    <definedName name="Combo_MD" localSheetId="7" hidden="1">{"'Sheet5'!$A$1:$F$68"}</definedName>
    <definedName name="Combo_MD" localSheetId="3" hidden="1">{"'Sheet5'!$A$1:$F$68"}</definedName>
    <definedName name="Combo_MD" localSheetId="5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4" hidden="1">{"'Sheet5'!$A$1:$F$68"}</definedName>
    <definedName name="Combo_QD_32" localSheetId="6" hidden="1">{"'Sheet5'!$A$1:$F$68"}</definedName>
    <definedName name="Combo_QD_32" localSheetId="7" hidden="1">{"'Sheet5'!$A$1:$F$68"}</definedName>
    <definedName name="Combo_QD_32" localSheetId="3" hidden="1">{"'Sheet5'!$A$1:$F$68"}</definedName>
    <definedName name="Combo_QD_32" localSheetId="5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4" hidden="1">{"'Sheet5'!$A$1:$F$68"}</definedName>
    <definedName name="Combo_Qual" localSheetId="6" hidden="1">{"'Sheet5'!$A$1:$F$68"}</definedName>
    <definedName name="Combo_Qual" localSheetId="7" hidden="1">{"'Sheet5'!$A$1:$F$68"}</definedName>
    <definedName name="Combo_Qual" localSheetId="3" hidden="1">{"'Sheet5'!$A$1:$F$68"}</definedName>
    <definedName name="Combo_Qual" localSheetId="5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4" hidden="1">{"'Sheet5'!$A$1:$F$68"}</definedName>
    <definedName name="Combo_Qual_128_8" localSheetId="6" hidden="1">{"'Sheet5'!$A$1:$F$68"}</definedName>
    <definedName name="Combo_Qual_128_8" localSheetId="7" hidden="1">{"'Sheet5'!$A$1:$F$68"}</definedName>
    <definedName name="Combo_Qual_128_8" localSheetId="3" hidden="1">{"'Sheet5'!$A$1:$F$68"}</definedName>
    <definedName name="Combo_Qual_128_8" localSheetId="5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4" hidden="1">{"'Sheet5'!$A$1:$F$68"}</definedName>
    <definedName name="Combo_Qual_64_8" localSheetId="6" hidden="1">{"'Sheet5'!$A$1:$F$68"}</definedName>
    <definedName name="Combo_Qual_64_8" localSheetId="7" hidden="1">{"'Sheet5'!$A$1:$F$68"}</definedName>
    <definedName name="Combo_Qual_64_8" localSheetId="3" hidden="1">{"'Sheet5'!$A$1:$F$68"}</definedName>
    <definedName name="Combo_Qual_64_8" localSheetId="5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4" hidden="1">{"'Sheet5'!$A$1:$F$68"}</definedName>
    <definedName name="Combo2" localSheetId="6" hidden="1">{"'Sheet5'!$A$1:$F$68"}</definedName>
    <definedName name="Combo2" localSheetId="7" hidden="1">{"'Sheet5'!$A$1:$F$68"}</definedName>
    <definedName name="Combo2" localSheetId="3" hidden="1">{"'Sheet5'!$A$1:$F$68"}</definedName>
    <definedName name="Combo2" localSheetId="5" hidden="1">{"'Sheet5'!$A$1:$F$68"}</definedName>
    <definedName name="Combo2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4" hidden="1">{"'Sheet5'!$A$1:$F$68"}</definedName>
    <definedName name="Draw1" localSheetId="6" hidden="1">{"'Sheet5'!$A$1:$F$68"}</definedName>
    <definedName name="Draw1" localSheetId="7" hidden="1">{"'Sheet5'!$A$1:$F$68"}</definedName>
    <definedName name="Draw1" localSheetId="3" hidden="1">{"'Sheet5'!$A$1:$F$68"}</definedName>
    <definedName name="Draw1" localSheetId="5" hidden="1">{"'Sheet5'!$A$1:$F$68"}</definedName>
    <definedName name="Draw1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4" hidden="1">{"'Sheet5'!$A$1:$F$68"}</definedName>
    <definedName name="Draw10" localSheetId="6" hidden="1">{"'Sheet5'!$A$1:$F$68"}</definedName>
    <definedName name="Draw10" localSheetId="7" hidden="1">{"'Sheet5'!$A$1:$F$68"}</definedName>
    <definedName name="Draw10" localSheetId="3" hidden="1">{"'Sheet5'!$A$1:$F$68"}</definedName>
    <definedName name="Draw10" localSheetId="5" hidden="1">{"'Sheet5'!$A$1:$F$68"}</definedName>
    <definedName name="Draw1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4" hidden="1">{"'Sheet5'!$A$1:$F$68"}</definedName>
    <definedName name="Draw11" localSheetId="6" hidden="1">{"'Sheet5'!$A$1:$F$68"}</definedName>
    <definedName name="Draw11" localSheetId="7" hidden="1">{"'Sheet5'!$A$1:$F$68"}</definedName>
    <definedName name="Draw11" localSheetId="3" hidden="1">{"'Sheet5'!$A$1:$F$68"}</definedName>
    <definedName name="Draw11" localSheetId="5" hidden="1">{"'Sheet5'!$A$1:$F$68"}</definedName>
    <definedName name="Draw11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4" hidden="1">{"'Sheet5'!$A$1:$F$68"}</definedName>
    <definedName name="Draw12" localSheetId="6" hidden="1">{"'Sheet5'!$A$1:$F$68"}</definedName>
    <definedName name="Draw12" localSheetId="7" hidden="1">{"'Sheet5'!$A$1:$F$68"}</definedName>
    <definedName name="Draw12" localSheetId="3" hidden="1">{"'Sheet5'!$A$1:$F$68"}</definedName>
    <definedName name="Draw12" localSheetId="5" hidden="1">{"'Sheet5'!$A$1:$F$68"}</definedName>
    <definedName name="Draw12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4" hidden="1">{"'Sheet5'!$A$1:$F$68"}</definedName>
    <definedName name="Draw13" localSheetId="6" hidden="1">{"'Sheet5'!$A$1:$F$68"}</definedName>
    <definedName name="Draw13" localSheetId="7" hidden="1">{"'Sheet5'!$A$1:$F$68"}</definedName>
    <definedName name="Draw13" localSheetId="3" hidden="1">{"'Sheet5'!$A$1:$F$68"}</definedName>
    <definedName name="Draw13" localSheetId="5" hidden="1">{"'Sheet5'!$A$1:$F$68"}</definedName>
    <definedName name="Draw13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4" hidden="1">{"'Sheet5'!$A$1:$F$68"}</definedName>
    <definedName name="Draw14" localSheetId="6" hidden="1">{"'Sheet5'!$A$1:$F$68"}</definedName>
    <definedName name="Draw14" localSheetId="7" hidden="1">{"'Sheet5'!$A$1:$F$68"}</definedName>
    <definedName name="Draw14" localSheetId="3" hidden="1">{"'Sheet5'!$A$1:$F$68"}</definedName>
    <definedName name="Draw14" localSheetId="5" hidden="1">{"'Sheet5'!$A$1:$F$68"}</definedName>
    <definedName name="Draw14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4" hidden="1">{"'Sheet5'!$A$1:$F$68"}</definedName>
    <definedName name="Draw15" localSheetId="6" hidden="1">{"'Sheet5'!$A$1:$F$68"}</definedName>
    <definedName name="Draw15" localSheetId="7" hidden="1">{"'Sheet5'!$A$1:$F$68"}</definedName>
    <definedName name="Draw15" localSheetId="3" hidden="1">{"'Sheet5'!$A$1:$F$68"}</definedName>
    <definedName name="Draw15" localSheetId="5" hidden="1">{"'Sheet5'!$A$1:$F$68"}</definedName>
    <definedName name="Draw15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4" hidden="1">{"'Sheet5'!$A$1:$F$68"}</definedName>
    <definedName name="Draw16" localSheetId="6" hidden="1">{"'Sheet5'!$A$1:$F$68"}</definedName>
    <definedName name="Draw16" localSheetId="7" hidden="1">{"'Sheet5'!$A$1:$F$68"}</definedName>
    <definedName name="Draw16" localSheetId="3" hidden="1">{"'Sheet5'!$A$1:$F$68"}</definedName>
    <definedName name="Draw16" localSheetId="5" hidden="1">{"'Sheet5'!$A$1:$F$68"}</definedName>
    <definedName name="Draw16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4" hidden="1">{"'Sheet5'!$A$1:$F$68"}</definedName>
    <definedName name="Draw17" localSheetId="6" hidden="1">{"'Sheet5'!$A$1:$F$68"}</definedName>
    <definedName name="Draw17" localSheetId="7" hidden="1">{"'Sheet5'!$A$1:$F$68"}</definedName>
    <definedName name="Draw17" localSheetId="3" hidden="1">{"'Sheet5'!$A$1:$F$68"}</definedName>
    <definedName name="Draw17" localSheetId="5" hidden="1">{"'Sheet5'!$A$1:$F$68"}</definedName>
    <definedName name="Draw17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4" hidden="1">{"'Sheet5'!$A$1:$F$68"}</definedName>
    <definedName name="Draw18" localSheetId="6" hidden="1">{"'Sheet5'!$A$1:$F$68"}</definedName>
    <definedName name="Draw18" localSheetId="7" hidden="1">{"'Sheet5'!$A$1:$F$68"}</definedName>
    <definedName name="Draw18" localSheetId="3" hidden="1">{"'Sheet5'!$A$1:$F$68"}</definedName>
    <definedName name="Draw18" localSheetId="5" hidden="1">{"'Sheet5'!$A$1:$F$68"}</definedName>
    <definedName name="Draw18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4" hidden="1">{"'Sheet5'!$A$1:$F$68"}</definedName>
    <definedName name="Draw2" localSheetId="6" hidden="1">{"'Sheet5'!$A$1:$F$68"}</definedName>
    <definedName name="Draw2" localSheetId="7" hidden="1">{"'Sheet5'!$A$1:$F$68"}</definedName>
    <definedName name="Draw2" localSheetId="3" hidden="1">{"'Sheet5'!$A$1:$F$68"}</definedName>
    <definedName name="Draw2" localSheetId="5" hidden="1">{"'Sheet5'!$A$1:$F$68"}</definedName>
    <definedName name="Draw2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4" hidden="1">{"'Sheet5'!$A$1:$F$68"}</definedName>
    <definedName name="Draw3" localSheetId="6" hidden="1">{"'Sheet5'!$A$1:$F$68"}</definedName>
    <definedName name="Draw3" localSheetId="7" hidden="1">{"'Sheet5'!$A$1:$F$68"}</definedName>
    <definedName name="Draw3" localSheetId="3" hidden="1">{"'Sheet5'!$A$1:$F$68"}</definedName>
    <definedName name="Draw3" localSheetId="5" hidden="1">{"'Sheet5'!$A$1:$F$68"}</definedName>
    <definedName name="Draw3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4" hidden="1">{"'Sheet5'!$A$1:$F$68"}</definedName>
    <definedName name="Draw4" localSheetId="6" hidden="1">{"'Sheet5'!$A$1:$F$68"}</definedName>
    <definedName name="Draw4" localSheetId="7" hidden="1">{"'Sheet5'!$A$1:$F$68"}</definedName>
    <definedName name="Draw4" localSheetId="3" hidden="1">{"'Sheet5'!$A$1:$F$68"}</definedName>
    <definedName name="Draw4" localSheetId="5" hidden="1">{"'Sheet5'!$A$1:$F$68"}</definedName>
    <definedName name="Draw4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4" hidden="1">{"'Sheet5'!$A$1:$F$68"}</definedName>
    <definedName name="Draw5" localSheetId="6" hidden="1">{"'Sheet5'!$A$1:$F$68"}</definedName>
    <definedName name="Draw5" localSheetId="7" hidden="1">{"'Sheet5'!$A$1:$F$68"}</definedName>
    <definedName name="Draw5" localSheetId="3" hidden="1">{"'Sheet5'!$A$1:$F$68"}</definedName>
    <definedName name="Draw5" localSheetId="5" hidden="1">{"'Sheet5'!$A$1:$F$68"}</definedName>
    <definedName name="Draw5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4" hidden="1">{"'Sheet5'!$A$1:$F$68"}</definedName>
    <definedName name="Draw6" localSheetId="6" hidden="1">{"'Sheet5'!$A$1:$F$68"}</definedName>
    <definedName name="Draw6" localSheetId="7" hidden="1">{"'Sheet5'!$A$1:$F$68"}</definedName>
    <definedName name="Draw6" localSheetId="3" hidden="1">{"'Sheet5'!$A$1:$F$68"}</definedName>
    <definedName name="Draw6" localSheetId="5" hidden="1">{"'Sheet5'!$A$1:$F$68"}</definedName>
    <definedName name="Draw6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4" hidden="1">{"'Sheet5'!$A$1:$F$68"}</definedName>
    <definedName name="Draw7" localSheetId="6" hidden="1">{"'Sheet5'!$A$1:$F$68"}</definedName>
    <definedName name="Draw7" localSheetId="7" hidden="1">{"'Sheet5'!$A$1:$F$68"}</definedName>
    <definedName name="Draw7" localSheetId="3" hidden="1">{"'Sheet5'!$A$1:$F$68"}</definedName>
    <definedName name="Draw7" localSheetId="5" hidden="1">{"'Sheet5'!$A$1:$F$68"}</definedName>
    <definedName name="Draw7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4" hidden="1">{"'Sheet5'!$A$1:$F$68"}</definedName>
    <definedName name="Draw8" localSheetId="6" hidden="1">{"'Sheet5'!$A$1:$F$68"}</definedName>
    <definedName name="Draw8" localSheetId="7" hidden="1">{"'Sheet5'!$A$1:$F$68"}</definedName>
    <definedName name="Draw8" localSheetId="3" hidden="1">{"'Sheet5'!$A$1:$F$68"}</definedName>
    <definedName name="Draw8" localSheetId="5" hidden="1">{"'Sheet5'!$A$1:$F$68"}</definedName>
    <definedName name="Draw8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4" hidden="1">{"'Sheet5'!$A$1:$F$68"}</definedName>
    <definedName name="Draw9" localSheetId="6" hidden="1">{"'Sheet5'!$A$1:$F$68"}</definedName>
    <definedName name="Draw9" localSheetId="7" hidden="1">{"'Sheet5'!$A$1:$F$68"}</definedName>
    <definedName name="Draw9" localSheetId="3" hidden="1">{"'Sheet5'!$A$1:$F$68"}</definedName>
    <definedName name="Draw9" localSheetId="5" hidden="1">{"'Sheet5'!$A$1:$F$68"}</definedName>
    <definedName name="Draw9" hidden="1">{"'Sheet5'!$A$1:$F$68"}</definedName>
    <definedName name="Final" localSheetId="1" hidden="1">{"'Sheet5'!$A$1:$F$68"}</definedName>
    <definedName name="Final" localSheetId="2" hidden="1">{"'Sheet5'!$A$1:$F$68"}</definedName>
    <definedName name="Final" localSheetId="4" hidden="1">{"'Sheet5'!$A$1:$F$68"}</definedName>
    <definedName name="Final" localSheetId="6" hidden="1">{"'Sheet5'!$A$1:$F$68"}</definedName>
    <definedName name="Final" localSheetId="7" hidden="1">{"'Sheet5'!$A$1:$F$68"}</definedName>
    <definedName name="Final" localSheetId="3" hidden="1">{"'Sheet5'!$A$1:$F$68"}</definedName>
    <definedName name="Final" localSheetId="5" hidden="1">{"'Sheet5'!$A$1:$F$68"}</definedName>
    <definedName name="Final" hidden="1">{"'Sheet5'!$A$1:$F$68"}</definedName>
    <definedName name="HTML_CodePage" hidden="1">1252</definedName>
    <definedName name="HTML_Control" localSheetId="1" hidden="1">{"'Sheet5'!$A$1:$F$68"}</definedName>
    <definedName name="HTML_Control" localSheetId="2" hidden="1">{"'Sheet5'!$A$1:$F$68"}</definedName>
    <definedName name="HTML_Control" localSheetId="4" hidden="1">{"'Sheet5'!$A$1:$F$68"}</definedName>
    <definedName name="HTML_Control" localSheetId="6" hidden="1">{"'Sheet5'!$A$1:$F$68"}</definedName>
    <definedName name="HTML_Control" localSheetId="7" hidden="1">{"'Sheet5'!$A$1:$F$68"}</definedName>
    <definedName name="HTML_Control" localSheetId="3" hidden="1">{"'Sheet5'!$A$1:$F$68"}</definedName>
    <definedName name="HTML_Control" localSheetId="5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'Boys 10''s Si Main 16'!$A$1:$Q$79</definedName>
    <definedName name="_xlnm.Print_Area" localSheetId="1">'Boys 12''s Si '!$A$1:$Q$79</definedName>
    <definedName name="_xlnm.Print_Area" localSheetId="2">'Boys 14''s Si '!$A$1:$Q$79</definedName>
    <definedName name="_xlnm.Print_Area" localSheetId="4">'Boys 16''s Si '!$A$1:$Q$79</definedName>
    <definedName name="_xlnm.Print_Area" localSheetId="6">'Boys 18''s Si'!$A$1:$Q$79</definedName>
    <definedName name="_xlnm.Print_Area" localSheetId="7">'Boys 21 Si'!$A$1:$Q$79</definedName>
    <definedName name="_xlnm.Print_Area" localSheetId="3">'Girls 14''s Si '!$A$1:$Q$79</definedName>
    <definedName name="_xlnm.Print_Area" localSheetId="5">'Girls 16''s Si 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0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<sst xmlns="http://schemas.openxmlformats.org/spreadsheetml/2006/main" count="459" uniqueCount="52">
  <si>
    <t>BOYS' 10's  SINGLES</t>
  </si>
  <si>
    <t/>
  </si>
  <si>
    <t>Week of</t>
  </si>
  <si>
    <t>City, Country</t>
  </si>
  <si>
    <t>ITF Referee</t>
  </si>
  <si>
    <t>St.</t>
  </si>
  <si>
    <t>Rank</t>
  </si>
  <si>
    <t>Seed</t>
  </si>
  <si>
    <t>Family Name</t>
  </si>
  <si>
    <t>First name</t>
  </si>
  <si>
    <t>Nationality</t>
  </si>
  <si>
    <t>Semifinals</t>
  </si>
  <si>
    <t>Final</t>
  </si>
  <si>
    <t>Winner</t>
  </si>
  <si>
    <t>Umpire</t>
  </si>
  <si>
    <t>as</t>
  </si>
  <si>
    <t>b</t>
  </si>
  <si>
    <t>bs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</si>
  <si>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</si>
  <si>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</si>
  <si>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</si>
  <si>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</si>
  <si>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</si>
  <si>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</si>
  <si>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</si>
  <si>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</si>
  <si>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</si>
  <si>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</si>
  <si>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</si>
  <si>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</si>
  <si>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</si>
  <si>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</si>
  <si>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</si>
  <si>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</si>
  <si>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</si>
  <si>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</si>
  <si>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</si>
  <si>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</si>
  <si>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</si>
  <si>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</si>
  <si>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</si>
  <si>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BOYS' 12's  SINGLES</t>
  </si>
  <si>
    <t>BOYS' 14's  SINGLES</t>
  </si>
  <si>
    <t>2nd Round</t>
  </si>
  <si>
    <t>TRESTRAIL</t>
  </si>
  <si>
    <t>GIRLS' 14's  SINGLES</t>
  </si>
  <si>
    <t>MAIN DRAW (16)</t>
  </si>
  <si>
    <t>BOYS' 16's  SINGLES</t>
  </si>
  <si>
    <t>GIRLS' 16's  SINGLES</t>
  </si>
  <si>
    <t>BOYS' 18's  SINGLES</t>
  </si>
  <si>
    <t>BOYS'  21's  SINGLES</t>
  </si>
  <si>
    <t>a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</si>
</sst>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\ mmm\ yy"/>
    <numFmt numFmtId="191" formatCode="yy/mm/dd"/>
    <numFmt numFmtId="192" formatCode="0.000"/>
    <numFmt numFmtId="193" formatCode="&quot;$&quot;#,##0"/>
    <numFmt numFmtId="194" formatCode="&quot;$&quot;#,##0.00"/>
    <numFmt numFmtId="195" formatCode=";;;"/>
    <numFmt numFmtId="196" formatCode="mm/dd/yy"/>
    <numFmt numFmtId="197" formatCode="#,##0.0000"/>
    <numFmt numFmtId="198" formatCode="mmm\-yyyy"/>
    <numFmt numFmtId="199" formatCode="[$-809]dd\ mmmm\ yyyy"/>
    <numFmt numFmtId="200" formatCode="0.0"/>
    <numFmt numFmtId="201" formatCode="dd\ mmm\ yyyy"/>
    <numFmt numFmtId="202" formatCode="h:mm;@"/>
    <numFmt numFmtId="203" formatCode="dd/mm/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dddd\,\ mmmm\ dd\,\ yyyy"/>
    <numFmt numFmtId="209" formatCode="[$-409]d\-mmm\-yy;@"/>
    <numFmt numFmtId="210" formatCode="dd\-mmm\-yy"/>
    <numFmt numFmtId="211" formatCode="&quot;€&quot;#,##0_);\(&quot;€&quot;#,##0\)"/>
    <numFmt numFmtId="212" formatCode="&quot;€&quot;#,##0_);[Red]\(&quot;€&quot;#,##0\)"/>
    <numFmt numFmtId="213" formatCode="&quot;€&quot;#,##0.00_);\(&quot;€&quot;#,##0.00\)"/>
    <numFmt numFmtId="214" formatCode="&quot;€&quot;#,##0.00_);[Red]\(&quot;€&quot;#,##0.00\)"/>
    <numFmt numFmtId="215" formatCode="_(&quot;€&quot;* #,##0_);_(&quot;€&quot;* \(#,##0\);_(&quot;€&quot;* &quot;-&quot;_);_(@_)"/>
    <numFmt numFmtId="216" formatCode="_(&quot;€&quot;* #,##0.00_);_(&quot;€&quot;* \(#,##0.00\);_(&quot;€&quot;* &quot;-&quot;??_);_(@_)"/>
    <numFmt numFmtId="217" formatCode="0.00;[Red]0.00"/>
    <numFmt numFmtId="218" formatCode="[$-F800]dddd\,\ mmmm\ dd\,\ yyyy"/>
    <numFmt numFmtId="219" formatCode="[$-409]h:mm:ss\ AM/PM"/>
    <numFmt numFmtId="220" formatCode="[$-409]h:mm\ AM/PM;@"/>
    <numFmt numFmtId="221" formatCode="[$-409]mmmm\ d\,\ yyyy;@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6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u val="single"/>
      <sz val="10"/>
      <color indexed="20"/>
      <name val="Arial"/>
      <family val="0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0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Tahoma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0" fillId="4" borderId="1" applyNumberFormat="0" applyFont="0" applyAlignment="0" applyProtection="0"/>
    <xf numFmtId="0" fontId="16" fillId="16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/>
    </xf>
    <xf numFmtId="0" fontId="21" fillId="0" borderId="0" xfId="0" applyFont="1" applyAlignment="1">
      <alignment vertical="top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0" fillId="0" borderId="0" xfId="0" applyFont="1" applyAlignment="1">
      <alignment/>
    </xf>
    <xf numFmtId="49" fontId="28" fillId="16" borderId="0" xfId="0" applyNumberFormat="1" applyFont="1" applyFill="1" applyAlignment="1">
      <alignment vertical="center"/>
    </xf>
    <xf numFmtId="49" fontId="29" fillId="16" borderId="0" xfId="0" applyNumberFormat="1" applyFont="1" applyFill="1" applyAlignment="1">
      <alignment vertical="center"/>
    </xf>
    <xf numFmtId="49" fontId="30" fillId="16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14" fontId="32" fillId="0" borderId="9" xfId="0" applyNumberFormat="1" applyFont="1" applyBorder="1" applyAlignment="1">
      <alignment horizontal="left" vertical="center"/>
    </xf>
    <xf numFmtId="49" fontId="32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33" fillId="0" borderId="9" xfId="0" applyNumberFormat="1" applyFont="1" applyBorder="1" applyAlignment="1">
      <alignment vertical="center"/>
    </xf>
    <xf numFmtId="49" fontId="32" fillId="0" borderId="9" xfId="46" applyNumberFormat="1" applyFont="1" applyBorder="1" applyAlignment="1" applyProtection="1">
      <alignment vertical="center"/>
      <protection locked="0"/>
    </xf>
    <xf numFmtId="0" fontId="34" fillId="0" borderId="9" xfId="0" applyFont="1" applyBorder="1" applyAlignment="1">
      <alignment horizontal="left" vertical="center"/>
    </xf>
    <xf numFmtId="49" fontId="34" fillId="0" borderId="9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5" fillId="16" borderId="0" xfId="0" applyNumberFormat="1" applyFont="1" applyFill="1" applyAlignment="1">
      <alignment horizontal="right" vertical="center"/>
    </xf>
    <xf numFmtId="49" fontId="35" fillId="16" borderId="0" xfId="0" applyNumberFormat="1" applyFont="1" applyFill="1" applyAlignment="1">
      <alignment horizontal="center" vertical="center"/>
    </xf>
    <xf numFmtId="49" fontId="35" fillId="16" borderId="0" xfId="0" applyNumberFormat="1" applyFont="1" applyFill="1" applyAlignment="1">
      <alignment horizontal="left" vertical="center"/>
    </xf>
    <xf numFmtId="49" fontId="36" fillId="16" borderId="0" xfId="0" applyNumberFormat="1" applyFont="1" applyFill="1" applyAlignment="1">
      <alignment horizontal="center" vertical="center"/>
    </xf>
    <xf numFmtId="49" fontId="36" fillId="16" borderId="0" xfId="0" applyNumberFormat="1" applyFont="1" applyFill="1" applyAlignment="1">
      <alignment vertical="center"/>
    </xf>
    <xf numFmtId="49" fontId="31" fillId="16" borderId="0" xfId="0" applyNumberFormat="1" applyFont="1" applyFill="1" applyAlignment="1">
      <alignment horizontal="right"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8" fillId="16" borderId="0" xfId="0" applyNumberFormat="1" applyFont="1" applyFill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0" fillId="17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18" borderId="0" xfId="0" applyFont="1" applyFill="1" applyAlignment="1">
      <alignment vertical="center"/>
    </xf>
    <xf numFmtId="0" fontId="42" fillId="18" borderId="0" xfId="0" applyFont="1" applyFill="1" applyAlignment="1">
      <alignment vertical="center"/>
    </xf>
    <xf numFmtId="49" fontId="39" fillId="18" borderId="0" xfId="0" applyNumberFormat="1" applyFont="1" applyFill="1" applyAlignment="1">
      <alignment vertical="center"/>
    </xf>
    <xf numFmtId="49" fontId="42" fillId="18" borderId="0" xfId="0" applyNumberFormat="1" applyFont="1" applyFill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49" fontId="39" fillId="16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44" fillId="19" borderId="12" xfId="0" applyFont="1" applyFill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19" borderId="15" xfId="0" applyFont="1" applyFill="1" applyBorder="1" applyAlignment="1">
      <alignment horizontal="right" vertical="center"/>
    </xf>
    <xf numFmtId="49" fontId="41" fillId="0" borderId="10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1" fillId="0" borderId="15" xfId="0" applyFont="1" applyBorder="1" applyAlignment="1">
      <alignment vertical="center"/>
    </xf>
    <xf numFmtId="49" fontId="41" fillId="0" borderId="15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49" fontId="39" fillId="18" borderId="0" xfId="0" applyNumberFormat="1" applyFont="1" applyFill="1" applyBorder="1" applyAlignment="1">
      <alignment vertical="center"/>
    </xf>
    <xf numFmtId="49" fontId="42" fillId="18" borderId="0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41" fillId="0" borderId="1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19" borderId="0" xfId="0" applyFont="1" applyFill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49" fontId="38" fillId="16" borderId="0" xfId="0" applyNumberFormat="1" applyFont="1" applyFill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5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49" fontId="0" fillId="18" borderId="0" xfId="0" applyNumberFormat="1" applyFont="1" applyFill="1" applyAlignment="1">
      <alignment vertical="center"/>
    </xf>
    <xf numFmtId="49" fontId="47" fillId="18" borderId="0" xfId="0" applyNumberFormat="1" applyFont="1" applyFill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8" fillId="18" borderId="0" xfId="0" applyNumberFormat="1" applyFont="1" applyFill="1" applyAlignment="1">
      <alignment vertical="center"/>
    </xf>
    <xf numFmtId="49" fontId="49" fillId="18" borderId="0" xfId="0" applyNumberFormat="1" applyFont="1" applyFill="1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Alignment="1">
      <alignment vertical="center"/>
    </xf>
    <xf numFmtId="0" fontId="28" fillId="16" borderId="17" xfId="0" applyFont="1" applyFill="1" applyBorder="1" applyAlignment="1">
      <alignment vertical="center"/>
    </xf>
    <xf numFmtId="0" fontId="28" fillId="16" borderId="18" xfId="0" applyFont="1" applyFill="1" applyBorder="1" applyAlignment="1">
      <alignment vertical="center"/>
    </xf>
    <xf numFmtId="0" fontId="28" fillId="16" borderId="19" xfId="0" applyFont="1" applyFill="1" applyBorder="1" applyAlignment="1">
      <alignment vertical="center"/>
    </xf>
    <xf numFmtId="49" fontId="30" fillId="16" borderId="18" xfId="0" applyNumberFormat="1" applyFont="1" applyFill="1" applyBorder="1" applyAlignment="1">
      <alignment horizontal="center" vertical="center"/>
    </xf>
    <xf numFmtId="49" fontId="30" fillId="16" borderId="18" xfId="0" applyNumberFormat="1" applyFont="1" applyFill="1" applyBorder="1" applyAlignment="1">
      <alignment vertical="center"/>
    </xf>
    <xf numFmtId="49" fontId="30" fillId="16" borderId="18" xfId="0" applyNumberFormat="1" applyFont="1" applyFill="1" applyBorder="1" applyAlignment="1">
      <alignment horizontal="centerContinuous" vertical="center"/>
    </xf>
    <xf numFmtId="49" fontId="30" fillId="16" borderId="20" xfId="0" applyNumberFormat="1" applyFont="1" applyFill="1" applyBorder="1" applyAlignment="1">
      <alignment horizontal="centerContinuous" vertical="center"/>
    </xf>
    <xf numFmtId="49" fontId="29" fillId="16" borderId="18" xfId="0" applyNumberFormat="1" applyFont="1" applyFill="1" applyBorder="1" applyAlignment="1">
      <alignment vertical="center"/>
    </xf>
    <xf numFmtId="49" fontId="29" fillId="16" borderId="20" xfId="0" applyNumberFormat="1" applyFont="1" applyFill="1" applyBorder="1" applyAlignment="1">
      <alignment vertical="center"/>
    </xf>
    <xf numFmtId="49" fontId="28" fillId="16" borderId="18" xfId="0" applyNumberFormat="1" applyFont="1" applyFill="1" applyBorder="1" applyAlignment="1">
      <alignment horizontal="left" vertical="center"/>
    </xf>
    <xf numFmtId="49" fontId="28" fillId="0" borderId="18" xfId="0" applyNumberFormat="1" applyFont="1" applyBorder="1" applyAlignment="1">
      <alignment horizontal="left" vertical="center"/>
    </xf>
    <xf numFmtId="49" fontId="29" fillId="18" borderId="20" xfId="0" applyNumberFormat="1" applyFont="1" applyFill="1" applyBorder="1" applyAlignment="1">
      <alignment vertical="center"/>
    </xf>
    <xf numFmtId="0" fontId="35" fillId="0" borderId="0" xfId="0" applyFont="1" applyAlignment="1">
      <alignment vertical="center"/>
    </xf>
    <xf numFmtId="49" fontId="35" fillId="0" borderId="21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5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0" fontId="35" fillId="18" borderId="0" xfId="0" applyFont="1" applyFill="1" applyAlignment="1">
      <alignment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15" xfId="0" applyNumberFormat="1" applyFont="1" applyFill="1" applyBorder="1" applyAlignment="1">
      <alignment vertical="center"/>
    </xf>
    <xf numFmtId="49" fontId="50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28" fillId="16" borderId="22" xfId="0" applyNumberFormat="1" applyFont="1" applyFill="1" applyBorder="1" applyAlignment="1">
      <alignment vertical="center"/>
    </xf>
    <xf numFmtId="49" fontId="28" fillId="16" borderId="23" xfId="0" applyNumberFormat="1" applyFont="1" applyFill="1" applyBorder="1" applyAlignment="1">
      <alignment vertical="center"/>
    </xf>
    <xf numFmtId="49" fontId="36" fillId="16" borderId="15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vertical="center"/>
    </xf>
    <xf numFmtId="49" fontId="36" fillId="0" borderId="14" xfId="0" applyNumberFormat="1" applyFont="1" applyBorder="1" applyAlignment="1">
      <alignment vertical="center"/>
    </xf>
    <xf numFmtId="49" fontId="35" fillId="0" borderId="24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horizontal="right" vertical="center"/>
    </xf>
    <xf numFmtId="0" fontId="35" fillId="16" borderId="21" xfId="0" applyFont="1" applyFill="1" applyBorder="1" applyAlignment="1">
      <alignment vertical="center"/>
    </xf>
    <xf numFmtId="49" fontId="35" fillId="16" borderId="15" xfId="0" applyNumberFormat="1" applyFont="1" applyFill="1" applyBorder="1" applyAlignment="1">
      <alignment horizontal="right" vertical="center"/>
    </xf>
    <xf numFmtId="0" fontId="28" fillId="16" borderId="24" xfId="0" applyFont="1" applyFill="1" applyBorder="1" applyAlignment="1">
      <alignment vertical="center"/>
    </xf>
    <xf numFmtId="0" fontId="28" fillId="16" borderId="10" xfId="0" applyFont="1" applyFill="1" applyBorder="1" applyAlignment="1">
      <alignment vertical="center"/>
    </xf>
    <xf numFmtId="0" fontId="28" fillId="16" borderId="25" xfId="0" applyFont="1" applyFill="1" applyBorder="1" applyAlignment="1">
      <alignment vertical="center"/>
    </xf>
    <xf numFmtId="0" fontId="35" fillId="0" borderId="15" xfId="0" applyFont="1" applyBorder="1" applyAlignment="1">
      <alignment horizontal="right" vertical="center"/>
    </xf>
    <xf numFmtId="0" fontId="35" fillId="0" borderId="14" xfId="0" applyFont="1" applyBorder="1" applyAlignment="1">
      <alignment horizontal="right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18" borderId="10" xfId="0" applyFont="1" applyFill="1" applyBorder="1" applyAlignment="1">
      <alignment vertical="center"/>
    </xf>
    <xf numFmtId="49" fontId="35" fillId="18" borderId="10" xfId="0" applyNumberFormat="1" applyFont="1" applyFill="1" applyBorder="1" applyAlignment="1">
      <alignment horizontal="center" vertical="center"/>
    </xf>
    <xf numFmtId="49" fontId="35" fillId="18" borderId="14" xfId="0" applyNumberFormat="1" applyFont="1" applyFill="1" applyBorder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44" fillId="19" borderId="14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49" fontId="32" fillId="0" borderId="9" xfId="47" applyNumberFormat="1" applyFont="1" applyBorder="1" applyAlignment="1" applyProtection="1">
      <alignment vertical="center"/>
      <protection locked="0"/>
    </xf>
    <xf numFmtId="49" fontId="32" fillId="0" borderId="9" xfId="48" applyNumberFormat="1" applyFont="1" applyBorder="1" applyAlignment="1" applyProtection="1">
      <alignment vertical="center"/>
      <protection locked="0"/>
    </xf>
    <xf numFmtId="49" fontId="28" fillId="16" borderId="0" xfId="0" applyNumberFormat="1" applyFont="1" applyFill="1" applyAlignment="1">
      <alignment horizontal="left" vertical="center"/>
    </xf>
    <xf numFmtId="49" fontId="32" fillId="0" borderId="9" xfId="49" applyNumberFormat="1" applyFont="1" applyBorder="1" applyAlignment="1" applyProtection="1">
      <alignment vertical="center"/>
      <protection locked="0"/>
    </xf>
    <xf numFmtId="49" fontId="32" fillId="0" borderId="9" xfId="50" applyNumberFormat="1" applyFont="1" applyBorder="1" applyAlignment="1" applyProtection="1">
      <alignment vertic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TECU 2008 10's" xfId="46"/>
    <cellStyle name="Currency_TECU 2008 12's" xfId="47"/>
    <cellStyle name="Currency_TECU 2008 14's" xfId="48"/>
    <cellStyle name="Currency_TECU 2008 16's" xfId="49"/>
    <cellStyle name="Currency_TECU 2008 18's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_ACCEP°DBL" xfId="61"/>
    <cellStyle name="Milliers_ACCEP°DBL" xfId="62"/>
    <cellStyle name="Monétaire [0]_ACCEP°DBL" xfId="63"/>
    <cellStyle name="Monétaire_ACCEP°DBL" xfId="64"/>
    <cellStyle name="Neutral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8">
    <dxf>
      <font>
        <b/>
        <i val="0"/>
      </font>
      <border/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i val="0"/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 val="0"/>
        <i val="0"/>
      </font>
      <border/>
    </dxf>
    <dxf>
      <font>
        <i val="0"/>
        <color rgb="FFFFFFFF"/>
      </font>
      <border/>
    </dxf>
    <dxf>
      <font>
        <i val="0"/>
        <color rgb="FFFFFFFF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6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16</xdr:col>
      <xdr:colOff>95250</xdr:colOff>
      <xdr:row>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CU%202008%2010'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CU%202008%2012'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CU%202008%2014'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CU%202008%2016'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ECU%202008%2018'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Boys Plr List"/>
      <sheetName val="Girls Plr List"/>
      <sheetName val="Boys Si Main Draw Prep"/>
      <sheetName val="Boys 10's Si Main 16"/>
      <sheetName val="Boys Do Sign-in sheet"/>
      <sheetName val="Boys Do Main Draw Prep"/>
      <sheetName val="Boys Do Main 16"/>
      <sheetName val="Girls Do Sign-in sheet"/>
      <sheetName val="Girls Do Main Draw Prep"/>
      <sheetName val="Girls Do Main 16"/>
    </sheetNames>
    <sheetDataSet>
      <sheetData sheetId="1">
        <row r="6">
          <cell r="A6" t="str">
            <v>TECU 2008</v>
          </cell>
        </row>
        <row r="10">
          <cell r="A10" t="str">
            <v>29/07/2008</v>
          </cell>
          <cell r="C10" t="str">
            <v>Pointe-a-Pierre, TRI</v>
          </cell>
          <cell r="E10" t="str">
            <v>Chester Dalrymple</v>
          </cell>
        </row>
      </sheetData>
      <sheetData sheetId="4">
        <row r="5">
          <cell r="R5">
            <v>2</v>
          </cell>
        </row>
        <row r="7">
          <cell r="A7">
            <v>1</v>
          </cell>
          <cell r="B7" t="str">
            <v>MOHAMMED</v>
          </cell>
          <cell r="C7" t="str">
            <v>Nabeel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DAVIDSON</v>
          </cell>
          <cell r="C8" t="str">
            <v>Jelani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GREIG</v>
          </cell>
          <cell r="C9" t="str">
            <v>Juanaldo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HART</v>
          </cell>
          <cell r="C10" t="str">
            <v>Nathan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SINGH</v>
          </cell>
          <cell r="C11" t="str">
            <v>Clint</v>
          </cell>
          <cell r="M11">
            <v>999</v>
          </cell>
          <cell r="Q11">
            <v>999</v>
          </cell>
        </row>
        <row r="12">
          <cell r="A12">
            <v>6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Bye</v>
          </cell>
          <cell r="M13">
            <v>999</v>
          </cell>
          <cell r="Q13">
            <v>999</v>
          </cell>
        </row>
        <row r="14">
          <cell r="A14">
            <v>8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Boys Plr List"/>
      <sheetName val="Boys Si Main Draw Prep"/>
      <sheetName val="Boys 12's Si "/>
      <sheetName val="Boys Do Sign-in sheet"/>
      <sheetName val="Boys Do Main Draw Prep"/>
      <sheetName val="Boys 12's Do Main 16"/>
      <sheetName val="Boys Do Main 24&amp;32"/>
      <sheetName val="Girls Do Sign-in sheet"/>
      <sheetName val="Girls Do Main Draw Prep"/>
      <sheetName val="Girls 12's Do Main 16"/>
    </sheetNames>
    <sheetDataSet>
      <sheetData sheetId="1">
        <row r="6">
          <cell r="A6" t="str">
            <v>TECU 2008</v>
          </cell>
        </row>
        <row r="10">
          <cell r="A10" t="str">
            <v>29/07/2008</v>
          </cell>
          <cell r="C10" t="str">
            <v>Pointe-a-Pierre, TRI</v>
          </cell>
          <cell r="E10" t="str">
            <v>Chester Dalrymple</v>
          </cell>
        </row>
      </sheetData>
      <sheetData sheetId="3">
        <row r="5">
          <cell r="R5">
            <v>2</v>
          </cell>
        </row>
        <row r="7">
          <cell r="A7">
            <v>1</v>
          </cell>
          <cell r="B7" t="str">
            <v>MOHAMMED</v>
          </cell>
          <cell r="C7" t="str">
            <v>Ibrahim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DAVIDSON</v>
          </cell>
          <cell r="C8" t="str">
            <v>Jabari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AMMON</v>
          </cell>
          <cell r="C9" t="str">
            <v>Ethan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MITCHELL</v>
          </cell>
          <cell r="C10" t="str">
            <v>Enrique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MOONSAR</v>
          </cell>
          <cell r="C11" t="str">
            <v>Keshan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PATRICK</v>
          </cell>
          <cell r="C12" t="str">
            <v>Kwame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ROBINSON</v>
          </cell>
          <cell r="C13" t="str">
            <v>Gianiuc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SANCHEZ</v>
          </cell>
          <cell r="C14" t="str">
            <v>Che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Boys Plr List"/>
      <sheetName val="Girls Plr List"/>
      <sheetName val="Boys Si Main Draw Prep"/>
      <sheetName val="Boys 14's Si "/>
      <sheetName val="Girls Si Main Draw Prep"/>
      <sheetName val="Girls 14's Si "/>
      <sheetName val="Boys Do Sign-in sheet"/>
      <sheetName val="Boys Do Main Draw Prep"/>
      <sheetName val="Boys 14's Do Main 16"/>
      <sheetName val="Girls Do Sign-in sheet"/>
      <sheetName val="Girls Do Main Draw Prep"/>
      <sheetName val="Girls 14's Do Main 16"/>
    </sheetNames>
    <sheetDataSet>
      <sheetData sheetId="1">
        <row r="6">
          <cell r="A6" t="str">
            <v>TECU 2008</v>
          </cell>
        </row>
        <row r="10">
          <cell r="A10" t="str">
            <v>29/07/2008</v>
          </cell>
          <cell r="C10" t="str">
            <v>Pointe-a-Pierre, TRI</v>
          </cell>
          <cell r="E10" t="str">
            <v>Chester Dalrymple</v>
          </cell>
        </row>
      </sheetData>
      <sheetData sheetId="4">
        <row r="5">
          <cell r="R5">
            <v>4</v>
          </cell>
        </row>
        <row r="7">
          <cell r="A7">
            <v>1</v>
          </cell>
          <cell r="B7" t="str">
            <v>GREIG</v>
          </cell>
          <cell r="C7" t="str">
            <v>Jualon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PIRALI</v>
          </cell>
          <cell r="C8" t="str">
            <v>Chadd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SUITE</v>
          </cell>
          <cell r="C9" t="str">
            <v>Adam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TRESTRAIL</v>
          </cell>
          <cell r="C10" t="str">
            <v>Timothy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ALBINO</v>
          </cell>
          <cell r="C11" t="str">
            <v>Nicholas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AMMON</v>
          </cell>
          <cell r="C12" t="str">
            <v>Jacob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EDWARDS</v>
          </cell>
          <cell r="C13" t="str">
            <v>Adrian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FYZOOL</v>
          </cell>
          <cell r="C14" t="str">
            <v>Kendell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GABRIEL</v>
          </cell>
          <cell r="C15" t="str">
            <v>Ephraim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GRANT</v>
          </cell>
          <cell r="C16" t="str">
            <v>Aaron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PARTHEEBAN</v>
          </cell>
          <cell r="C17" t="str">
            <v>Sidesh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PATRICK</v>
          </cell>
          <cell r="C18" t="str">
            <v>Deurawn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Bye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6">
        <row r="5">
          <cell r="R5">
            <v>2</v>
          </cell>
        </row>
        <row r="7">
          <cell r="A7">
            <v>1</v>
          </cell>
          <cell r="B7" t="str">
            <v>CHIN</v>
          </cell>
          <cell r="C7" t="str">
            <v>Danielle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SINGH</v>
          </cell>
          <cell r="C8" t="str">
            <v>Sonia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CHOW</v>
          </cell>
          <cell r="C9" t="str">
            <v>Sasha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GARCIA</v>
          </cell>
          <cell r="C10" t="str">
            <v>Alexia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HART</v>
          </cell>
          <cell r="C11" t="str">
            <v>Emily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MC INTOSH</v>
          </cell>
          <cell r="C12" t="str">
            <v>Kaliasha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WILLIAMS</v>
          </cell>
          <cell r="C13" t="str">
            <v>Alexandria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Bye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Boys Plr List"/>
      <sheetName val="Girls Plr List"/>
      <sheetName val="Boys Si Main Draw Prep"/>
      <sheetName val="Boys 16's Si "/>
      <sheetName val="Girls Si Main Draw Prep"/>
      <sheetName val="Girls 16's Si "/>
      <sheetName val="Boys Do Main Draw Prep"/>
      <sheetName val="Boys Do Main 16"/>
      <sheetName val="Girls Do Main Draw Prep"/>
      <sheetName val="Girls Do Main 16"/>
    </sheetNames>
    <sheetDataSet>
      <sheetData sheetId="1">
        <row r="6">
          <cell r="A6" t="str">
            <v>TECU 2008</v>
          </cell>
        </row>
        <row r="10">
          <cell r="A10" t="str">
            <v>29/07/2008</v>
          </cell>
          <cell r="C10" t="str">
            <v>Pointe-a-Pierre, TRI</v>
          </cell>
          <cell r="E10" t="str">
            <v>Chester Dalrymple</v>
          </cell>
        </row>
      </sheetData>
      <sheetData sheetId="4">
        <row r="5">
          <cell r="R5">
            <v>4</v>
          </cell>
        </row>
        <row r="7">
          <cell r="A7">
            <v>1</v>
          </cell>
          <cell r="B7" t="str">
            <v>DEONARINE</v>
          </cell>
          <cell r="C7" t="str">
            <v>Raval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BERNARD</v>
          </cell>
          <cell r="C8" t="str">
            <v>Shaquille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RAMLOCHAN</v>
          </cell>
          <cell r="C9" t="str">
            <v>Rick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CLEMENT</v>
          </cell>
          <cell r="C10" t="str">
            <v>Denzil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EDWARDS</v>
          </cell>
          <cell r="C11" t="str">
            <v>Christopher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FRENCHE-VINCENT</v>
          </cell>
          <cell r="C12" t="str">
            <v>Kyle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KHAN</v>
          </cell>
          <cell r="C13" t="str">
            <v>Tariq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MITCHELL</v>
          </cell>
          <cell r="C14" t="str">
            <v>Enrico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MOONSAR</v>
          </cell>
          <cell r="C15" t="str">
            <v>Rishi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PARTHEEBAN</v>
          </cell>
          <cell r="C16" t="str">
            <v>Saliesh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SAMMY</v>
          </cell>
          <cell r="C17" t="str">
            <v>Nicholas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SUITE</v>
          </cell>
          <cell r="C18" t="str">
            <v>Aaron</v>
          </cell>
          <cell r="M18">
            <v>999</v>
          </cell>
          <cell r="Q18">
            <v>999</v>
          </cell>
        </row>
        <row r="19">
          <cell r="A19">
            <v>13</v>
          </cell>
          <cell r="B19" t="str">
            <v>CHUNG</v>
          </cell>
          <cell r="C19" t="str">
            <v>James</v>
          </cell>
          <cell r="M19">
            <v>999</v>
          </cell>
          <cell r="Q19">
            <v>999</v>
          </cell>
        </row>
        <row r="20">
          <cell r="A20">
            <v>14</v>
          </cell>
          <cell r="B20" t="str">
            <v>GREIG</v>
          </cell>
          <cell r="C20" t="str">
            <v>Jualon</v>
          </cell>
          <cell r="M20">
            <v>999</v>
          </cell>
          <cell r="Q20">
            <v>999</v>
          </cell>
        </row>
        <row r="21">
          <cell r="A21">
            <v>15</v>
          </cell>
          <cell r="B21" t="str">
            <v>PIRALI</v>
          </cell>
          <cell r="C21" t="str">
            <v>Chadd</v>
          </cell>
          <cell r="M21">
            <v>999</v>
          </cell>
          <cell r="Q21">
            <v>999</v>
          </cell>
        </row>
        <row r="22">
          <cell r="A22">
            <v>16</v>
          </cell>
          <cell r="B22" t="str">
            <v>TRESTRAIL</v>
          </cell>
          <cell r="C22" t="str">
            <v>Timothy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6">
        <row r="5">
          <cell r="R5">
            <v>2</v>
          </cell>
        </row>
        <row r="7">
          <cell r="A7">
            <v>1</v>
          </cell>
          <cell r="B7" t="str">
            <v>BEGG</v>
          </cell>
          <cell r="C7" t="str">
            <v>Sophia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RAMGOOLAM</v>
          </cell>
          <cell r="C8" t="str">
            <v>Adele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BOBB</v>
          </cell>
          <cell r="C9" t="str">
            <v>Claire-Marie</v>
          </cell>
          <cell r="M9">
            <v>999</v>
          </cell>
          <cell r="Q9">
            <v>999</v>
          </cell>
        </row>
        <row r="10">
          <cell r="A10">
            <v>4</v>
          </cell>
          <cell r="B10" t="str">
            <v>PATRICK</v>
          </cell>
          <cell r="C10" t="str">
            <v>Shaneece</v>
          </cell>
          <cell r="M10">
            <v>999</v>
          </cell>
          <cell r="Q10">
            <v>999</v>
          </cell>
        </row>
        <row r="11">
          <cell r="A11">
            <v>5</v>
          </cell>
          <cell r="B11" t="str">
            <v>PHILLIPS</v>
          </cell>
          <cell r="C11" t="str">
            <v>Shonae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PROVIDENCE</v>
          </cell>
          <cell r="C12" t="str">
            <v>Kerlece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SELLIER</v>
          </cell>
          <cell r="C13" t="str">
            <v>Trevine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Bye</v>
          </cell>
          <cell r="M14">
            <v>999</v>
          </cell>
          <cell r="Q14">
            <v>999</v>
          </cell>
        </row>
        <row r="15">
          <cell r="A15">
            <v>9</v>
          </cell>
          <cell r="M15">
            <v>999</v>
          </cell>
          <cell r="Q15">
            <v>999</v>
          </cell>
        </row>
        <row r="16">
          <cell r="A16">
            <v>10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TournDir Report"/>
      <sheetName val="Referee's Report"/>
      <sheetName val="Plr Notice"/>
      <sheetName val="Boys Plr List"/>
      <sheetName val="Girls Plr List"/>
      <sheetName val="Boys Si Main Draw Prep"/>
      <sheetName val="Boys 21 Si Main Draw Prep"/>
      <sheetName val="Boys Do Sign-in sheet"/>
      <sheetName val="Girls' Do Sign-in sheet "/>
      <sheetName val="Boys Do Main Draw Prep"/>
      <sheetName val="Boys 18's Do Main 16"/>
      <sheetName val="Boys Do Main 24&amp;32"/>
      <sheetName val="Girls Do Main Draw Prep"/>
      <sheetName val="Girls 18's Do Main 16"/>
      <sheetName val="Plr List for OofP"/>
      <sheetName val="OofP 4 cts"/>
      <sheetName val="OofP 6 cts"/>
      <sheetName val="OofP Tues"/>
      <sheetName val="OofP Tues (2)"/>
      <sheetName val="OofP Wed"/>
      <sheetName val="OofP Thurs."/>
      <sheetName val="RofP list "/>
      <sheetName val="CV's DR"/>
      <sheetName val="Penalty card"/>
      <sheetName val="Medical Cert"/>
      <sheetName val="Unusual Ruling"/>
      <sheetName val="Tourn Plan"/>
      <sheetName val="Officials (10 days)"/>
    </sheetNames>
    <sheetDataSet>
      <sheetData sheetId="1">
        <row r="6">
          <cell r="A6" t="str">
            <v>TECU 2008</v>
          </cell>
        </row>
        <row r="10">
          <cell r="A10" t="str">
            <v>29/07/2008</v>
          </cell>
          <cell r="C10" t="str">
            <v>Pointe-a-Pierre, TRI</v>
          </cell>
          <cell r="E10" t="str">
            <v>Chester Dalrymple</v>
          </cell>
        </row>
      </sheetData>
      <sheetData sheetId="7">
        <row r="5">
          <cell r="R5">
            <v>4</v>
          </cell>
        </row>
        <row r="7">
          <cell r="A7">
            <v>1</v>
          </cell>
          <cell r="B7" t="str">
            <v>RAMDIAL</v>
          </cell>
          <cell r="C7" t="str">
            <v>Dirk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DEONARINE</v>
          </cell>
          <cell r="C8" t="str">
            <v>Raval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RAMLOCHAN</v>
          </cell>
          <cell r="C9" t="str">
            <v>Ricardo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RAMLOCHAN</v>
          </cell>
          <cell r="C10" t="str">
            <v>Rick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JONES</v>
          </cell>
          <cell r="C11" t="str">
            <v>Graeme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BILLY-TAIT</v>
          </cell>
          <cell r="C12" t="str">
            <v>Joel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BRATHWAITHE</v>
          </cell>
          <cell r="C13" t="str">
            <v>Akil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LUTCHMAN</v>
          </cell>
          <cell r="C14" t="str">
            <v>John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PEMBERTON</v>
          </cell>
          <cell r="C15" t="str">
            <v>Christopher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PHILLIP</v>
          </cell>
          <cell r="C16" t="str">
            <v>Atiba</v>
          </cell>
          <cell r="M16">
            <v>999</v>
          </cell>
          <cell r="Q16">
            <v>999</v>
          </cell>
        </row>
        <row r="17">
          <cell r="A17">
            <v>11</v>
          </cell>
          <cell r="B17" t="str">
            <v>CLEMENT</v>
          </cell>
          <cell r="C17" t="str">
            <v>Denzil</v>
          </cell>
          <cell r="M17">
            <v>999</v>
          </cell>
          <cell r="Q17">
            <v>999</v>
          </cell>
        </row>
        <row r="18">
          <cell r="A18">
            <v>12</v>
          </cell>
          <cell r="M18">
            <v>999</v>
          </cell>
          <cell r="Q18">
            <v>999</v>
          </cell>
        </row>
        <row r="19">
          <cell r="A19">
            <v>13</v>
          </cell>
          <cell r="B19" t="str">
            <v>Bye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  <sheetData sheetId="8">
        <row r="5">
          <cell r="R5">
            <v>4</v>
          </cell>
        </row>
        <row r="7">
          <cell r="A7">
            <v>1</v>
          </cell>
          <cell r="B7" t="str">
            <v>HOSPEDALES</v>
          </cell>
          <cell r="C7" t="str">
            <v>Reynee</v>
          </cell>
          <cell r="M7">
            <v>1</v>
          </cell>
          <cell r="Q7">
            <v>999</v>
          </cell>
          <cell r="R7">
            <v>1</v>
          </cell>
        </row>
        <row r="8">
          <cell r="A8">
            <v>2</v>
          </cell>
          <cell r="B8" t="str">
            <v>RAMDIAL</v>
          </cell>
          <cell r="C8" t="str">
            <v>Dirk</v>
          </cell>
          <cell r="M8">
            <v>2</v>
          </cell>
          <cell r="Q8">
            <v>999</v>
          </cell>
          <cell r="R8">
            <v>2</v>
          </cell>
        </row>
        <row r="9">
          <cell r="A9">
            <v>3</v>
          </cell>
          <cell r="B9" t="str">
            <v>IDEMUDIA</v>
          </cell>
          <cell r="C9" t="str">
            <v>Adisa</v>
          </cell>
          <cell r="M9">
            <v>3</v>
          </cell>
          <cell r="Q9">
            <v>999</v>
          </cell>
          <cell r="R9">
            <v>3</v>
          </cell>
        </row>
        <row r="10">
          <cell r="A10">
            <v>4</v>
          </cell>
          <cell r="B10" t="str">
            <v>JONES</v>
          </cell>
          <cell r="C10" t="str">
            <v>Ronnie</v>
          </cell>
          <cell r="M10">
            <v>4</v>
          </cell>
          <cell r="Q10">
            <v>999</v>
          </cell>
          <cell r="R10">
            <v>4</v>
          </cell>
        </row>
        <row r="11">
          <cell r="A11">
            <v>5</v>
          </cell>
          <cell r="B11" t="str">
            <v>RATAN</v>
          </cell>
          <cell r="C11" t="str">
            <v>Naveen</v>
          </cell>
          <cell r="M11">
            <v>999</v>
          </cell>
          <cell r="Q11">
            <v>999</v>
          </cell>
        </row>
        <row r="12">
          <cell r="A12">
            <v>6</v>
          </cell>
          <cell r="B12" t="str">
            <v>WONG</v>
          </cell>
          <cell r="C12" t="str">
            <v>Aaron</v>
          </cell>
          <cell r="M12">
            <v>999</v>
          </cell>
          <cell r="Q12">
            <v>999</v>
          </cell>
        </row>
        <row r="13">
          <cell r="A13">
            <v>7</v>
          </cell>
          <cell r="B13" t="str">
            <v>SHARMA</v>
          </cell>
          <cell r="C13" t="str">
            <v>Yuddhistra</v>
          </cell>
          <cell r="M13">
            <v>999</v>
          </cell>
          <cell r="Q13">
            <v>999</v>
          </cell>
        </row>
        <row r="14">
          <cell r="A14">
            <v>8</v>
          </cell>
          <cell r="B14" t="str">
            <v>SU</v>
          </cell>
          <cell r="C14" t="str">
            <v>Jack</v>
          </cell>
          <cell r="M14">
            <v>999</v>
          </cell>
          <cell r="Q14">
            <v>999</v>
          </cell>
        </row>
        <row r="15">
          <cell r="A15">
            <v>9</v>
          </cell>
          <cell r="B15" t="str">
            <v>RAMLOCHAN</v>
          </cell>
          <cell r="C15" t="str">
            <v>Ricardo</v>
          </cell>
          <cell r="M15">
            <v>999</v>
          </cell>
          <cell r="Q15">
            <v>999</v>
          </cell>
        </row>
        <row r="16">
          <cell r="A16">
            <v>10</v>
          </cell>
          <cell r="B16" t="str">
            <v>SINGH</v>
          </cell>
          <cell r="C16" t="str">
            <v>Rajiv</v>
          </cell>
          <cell r="M16">
            <v>999</v>
          </cell>
          <cell r="Q16">
            <v>999</v>
          </cell>
        </row>
        <row r="17">
          <cell r="A17">
            <v>11</v>
          </cell>
          <cell r="M17">
            <v>999</v>
          </cell>
          <cell r="Q17">
            <v>999</v>
          </cell>
        </row>
        <row r="18">
          <cell r="A18">
            <v>12</v>
          </cell>
          <cell r="B18" t="str">
            <v>Bye</v>
          </cell>
          <cell r="M18">
            <v>999</v>
          </cell>
          <cell r="Q18">
            <v>999</v>
          </cell>
        </row>
        <row r="19">
          <cell r="A19">
            <v>13</v>
          </cell>
          <cell r="M19">
            <v>999</v>
          </cell>
          <cell r="Q19">
            <v>999</v>
          </cell>
        </row>
        <row r="20">
          <cell r="A20">
            <v>14</v>
          </cell>
          <cell r="M20">
            <v>999</v>
          </cell>
          <cell r="Q20">
            <v>999</v>
          </cell>
        </row>
        <row r="21">
          <cell r="A21">
            <v>15</v>
          </cell>
          <cell r="M21">
            <v>999</v>
          </cell>
          <cell r="Q21">
            <v>999</v>
          </cell>
        </row>
        <row r="22">
          <cell r="A22">
            <v>16</v>
          </cell>
          <cell r="M22">
            <v>999</v>
          </cell>
          <cell r="Q22">
            <v>999</v>
          </cell>
        </row>
        <row r="23">
          <cell r="A23">
            <v>17</v>
          </cell>
          <cell r="M23">
            <v>999</v>
          </cell>
          <cell r="Q23">
            <v>999</v>
          </cell>
        </row>
        <row r="24">
          <cell r="A24">
            <v>18</v>
          </cell>
          <cell r="M24">
            <v>999</v>
          </cell>
          <cell r="Q24">
            <v>999</v>
          </cell>
        </row>
        <row r="25">
          <cell r="A25">
            <v>19</v>
          </cell>
          <cell r="M25">
            <v>999</v>
          </cell>
          <cell r="Q25">
            <v>999</v>
          </cell>
        </row>
        <row r="26">
          <cell r="A26">
            <v>20</v>
          </cell>
          <cell r="M26">
            <v>999</v>
          </cell>
          <cell r="Q26">
            <v>999</v>
          </cell>
        </row>
        <row r="27">
          <cell r="A27">
            <v>21</v>
          </cell>
          <cell r="M27">
            <v>999</v>
          </cell>
          <cell r="Q27">
            <v>999</v>
          </cell>
        </row>
        <row r="28">
          <cell r="A28">
            <v>22</v>
          </cell>
          <cell r="M28">
            <v>999</v>
          </cell>
          <cell r="Q28">
            <v>999</v>
          </cell>
        </row>
        <row r="29">
          <cell r="A29">
            <v>23</v>
          </cell>
          <cell r="M29">
            <v>999</v>
          </cell>
          <cell r="Q29">
            <v>999</v>
          </cell>
        </row>
        <row r="30">
          <cell r="A30">
            <v>24</v>
          </cell>
          <cell r="M30">
            <v>999</v>
          </cell>
          <cell r="Q30">
            <v>999</v>
          </cell>
        </row>
        <row r="31">
          <cell r="A31">
            <v>25</v>
          </cell>
          <cell r="M31">
            <v>999</v>
          </cell>
          <cell r="Q31">
            <v>999</v>
          </cell>
        </row>
        <row r="32">
          <cell r="A32">
            <v>26</v>
          </cell>
          <cell r="M32">
            <v>999</v>
          </cell>
          <cell r="Q32">
            <v>999</v>
          </cell>
        </row>
        <row r="33">
          <cell r="A33">
            <v>27</v>
          </cell>
          <cell r="M33">
            <v>999</v>
          </cell>
          <cell r="Q33">
            <v>999</v>
          </cell>
        </row>
        <row r="34">
          <cell r="A34">
            <v>28</v>
          </cell>
          <cell r="M34">
            <v>999</v>
          </cell>
          <cell r="Q34">
            <v>999</v>
          </cell>
        </row>
        <row r="35">
          <cell r="A35">
            <v>29</v>
          </cell>
          <cell r="M35">
            <v>999</v>
          </cell>
          <cell r="Q35">
            <v>999</v>
          </cell>
        </row>
        <row r="36">
          <cell r="A36">
            <v>30</v>
          </cell>
          <cell r="M36">
            <v>999</v>
          </cell>
          <cell r="Q36">
            <v>999</v>
          </cell>
        </row>
        <row r="37">
          <cell r="A37">
            <v>31</v>
          </cell>
          <cell r="M37">
            <v>999</v>
          </cell>
          <cell r="Q37">
            <v>999</v>
          </cell>
        </row>
        <row r="38">
          <cell r="A38">
            <v>32</v>
          </cell>
          <cell r="M38">
            <v>999</v>
          </cell>
          <cell r="Q38">
            <v>999</v>
          </cell>
        </row>
        <row r="39">
          <cell r="A39">
            <v>33</v>
          </cell>
          <cell r="M39">
            <v>999</v>
          </cell>
          <cell r="Q39">
            <v>999</v>
          </cell>
        </row>
        <row r="40">
          <cell r="A40">
            <v>34</v>
          </cell>
          <cell r="M40">
            <v>999</v>
          </cell>
          <cell r="Q40">
            <v>999</v>
          </cell>
        </row>
        <row r="41">
          <cell r="A41">
            <v>35</v>
          </cell>
          <cell r="M41">
            <v>999</v>
          </cell>
          <cell r="Q41">
            <v>999</v>
          </cell>
        </row>
        <row r="42">
          <cell r="A42">
            <v>36</v>
          </cell>
          <cell r="M42">
            <v>999</v>
          </cell>
          <cell r="Q42">
            <v>999</v>
          </cell>
        </row>
        <row r="43">
          <cell r="A43">
            <v>37</v>
          </cell>
          <cell r="M43">
            <v>999</v>
          </cell>
          <cell r="Q43">
            <v>999</v>
          </cell>
        </row>
        <row r="44">
          <cell r="A44">
            <v>38</v>
          </cell>
          <cell r="M44">
            <v>999</v>
          </cell>
          <cell r="Q44">
            <v>999</v>
          </cell>
        </row>
        <row r="45">
          <cell r="A45">
            <v>39</v>
          </cell>
          <cell r="M45">
            <v>999</v>
          </cell>
          <cell r="Q45">
            <v>999</v>
          </cell>
        </row>
        <row r="46">
          <cell r="A46">
            <v>40</v>
          </cell>
          <cell r="M46">
            <v>999</v>
          </cell>
          <cell r="Q46">
            <v>999</v>
          </cell>
        </row>
        <row r="47">
          <cell r="A47">
            <v>41</v>
          </cell>
          <cell r="M47">
            <v>999</v>
          </cell>
          <cell r="Q47">
            <v>999</v>
          </cell>
        </row>
        <row r="48">
          <cell r="A48">
            <v>42</v>
          </cell>
          <cell r="M48">
            <v>999</v>
          </cell>
          <cell r="Q48">
            <v>999</v>
          </cell>
        </row>
        <row r="49">
          <cell r="A49">
            <v>43</v>
          </cell>
          <cell r="M49">
            <v>999</v>
          </cell>
          <cell r="Q49">
            <v>999</v>
          </cell>
        </row>
        <row r="50">
          <cell r="A50">
            <v>44</v>
          </cell>
          <cell r="M50">
            <v>999</v>
          </cell>
          <cell r="Q50">
            <v>999</v>
          </cell>
        </row>
        <row r="51">
          <cell r="A51">
            <v>45</v>
          </cell>
          <cell r="M51">
            <v>999</v>
          </cell>
          <cell r="Q51">
            <v>999</v>
          </cell>
        </row>
        <row r="52">
          <cell r="A52">
            <v>46</v>
          </cell>
          <cell r="M52">
            <v>999</v>
          </cell>
          <cell r="Q52">
            <v>999</v>
          </cell>
        </row>
        <row r="53">
          <cell r="A53">
            <v>47</v>
          </cell>
          <cell r="M53">
            <v>999</v>
          </cell>
          <cell r="Q53">
            <v>999</v>
          </cell>
        </row>
        <row r="54">
          <cell r="A54">
            <v>48</v>
          </cell>
          <cell r="M54">
            <v>999</v>
          </cell>
          <cell r="Q54">
            <v>999</v>
          </cell>
        </row>
        <row r="55">
          <cell r="A55">
            <v>49</v>
          </cell>
          <cell r="M55">
            <v>999</v>
          </cell>
          <cell r="Q55">
            <v>999</v>
          </cell>
        </row>
        <row r="56">
          <cell r="A56">
            <v>50</v>
          </cell>
          <cell r="M56">
            <v>999</v>
          </cell>
          <cell r="Q56">
            <v>999</v>
          </cell>
        </row>
        <row r="57">
          <cell r="A57">
            <v>51</v>
          </cell>
          <cell r="M57">
            <v>999</v>
          </cell>
          <cell r="Q57">
            <v>999</v>
          </cell>
        </row>
        <row r="58">
          <cell r="A58">
            <v>52</v>
          </cell>
          <cell r="M58">
            <v>999</v>
          </cell>
          <cell r="Q58">
            <v>999</v>
          </cell>
        </row>
        <row r="59">
          <cell r="A59">
            <v>53</v>
          </cell>
          <cell r="M59">
            <v>999</v>
          </cell>
          <cell r="Q59">
            <v>999</v>
          </cell>
        </row>
        <row r="60">
          <cell r="A60">
            <v>54</v>
          </cell>
          <cell r="M60">
            <v>999</v>
          </cell>
          <cell r="Q60">
            <v>999</v>
          </cell>
        </row>
        <row r="61">
          <cell r="A61">
            <v>55</v>
          </cell>
          <cell r="M61">
            <v>999</v>
          </cell>
          <cell r="Q61">
            <v>999</v>
          </cell>
        </row>
        <row r="62">
          <cell r="A62">
            <v>56</v>
          </cell>
          <cell r="M62">
            <v>999</v>
          </cell>
          <cell r="Q62">
            <v>999</v>
          </cell>
        </row>
        <row r="63">
          <cell r="A63">
            <v>57</v>
          </cell>
          <cell r="M63">
            <v>999</v>
          </cell>
          <cell r="Q63">
            <v>999</v>
          </cell>
        </row>
        <row r="64">
          <cell r="A64">
            <v>58</v>
          </cell>
          <cell r="M64">
            <v>999</v>
          </cell>
          <cell r="Q64">
            <v>999</v>
          </cell>
        </row>
        <row r="65">
          <cell r="A65">
            <v>59</v>
          </cell>
          <cell r="M65">
            <v>999</v>
          </cell>
          <cell r="Q65">
            <v>999</v>
          </cell>
        </row>
        <row r="66">
          <cell r="A66">
            <v>60</v>
          </cell>
          <cell r="M66">
            <v>999</v>
          </cell>
          <cell r="Q66">
            <v>999</v>
          </cell>
        </row>
        <row r="67">
          <cell r="A67">
            <v>61</v>
          </cell>
          <cell r="M67">
            <v>999</v>
          </cell>
          <cell r="Q67">
            <v>999</v>
          </cell>
        </row>
        <row r="68">
          <cell r="A68">
            <v>62</v>
          </cell>
          <cell r="M68">
            <v>999</v>
          </cell>
          <cell r="Q68">
            <v>999</v>
          </cell>
        </row>
        <row r="69">
          <cell r="A69">
            <v>63</v>
          </cell>
          <cell r="M69">
            <v>999</v>
          </cell>
          <cell r="Q69">
            <v>999</v>
          </cell>
        </row>
        <row r="70">
          <cell r="A70">
            <v>64</v>
          </cell>
          <cell r="M70">
            <v>999</v>
          </cell>
          <cell r="Q70">
            <v>999</v>
          </cell>
        </row>
        <row r="71">
          <cell r="A71">
            <v>65</v>
          </cell>
          <cell r="M71">
            <v>999</v>
          </cell>
          <cell r="Q71">
            <v>999</v>
          </cell>
        </row>
        <row r="72">
          <cell r="A72">
            <v>66</v>
          </cell>
          <cell r="M72">
            <v>999</v>
          </cell>
          <cell r="Q72">
            <v>999</v>
          </cell>
        </row>
        <row r="73">
          <cell r="A73">
            <v>67</v>
          </cell>
          <cell r="M73">
            <v>999</v>
          </cell>
          <cell r="Q73">
            <v>999</v>
          </cell>
        </row>
        <row r="74">
          <cell r="A74">
            <v>68</v>
          </cell>
          <cell r="M74">
            <v>999</v>
          </cell>
          <cell r="Q74">
            <v>999</v>
          </cell>
        </row>
        <row r="75">
          <cell r="A75">
            <v>69</v>
          </cell>
          <cell r="M75">
            <v>999</v>
          </cell>
          <cell r="Q75">
            <v>999</v>
          </cell>
        </row>
        <row r="76">
          <cell r="A76">
            <v>70</v>
          </cell>
          <cell r="M76">
            <v>999</v>
          </cell>
          <cell r="Q76">
            <v>999</v>
          </cell>
        </row>
        <row r="77">
          <cell r="A77">
            <v>71</v>
          </cell>
          <cell r="M77">
            <v>999</v>
          </cell>
          <cell r="Q77">
            <v>999</v>
          </cell>
        </row>
        <row r="78">
          <cell r="A78">
            <v>72</v>
          </cell>
          <cell r="M78">
            <v>999</v>
          </cell>
          <cell r="Q78">
            <v>999</v>
          </cell>
        </row>
        <row r="79">
          <cell r="A79">
            <v>73</v>
          </cell>
          <cell r="M79">
            <v>999</v>
          </cell>
          <cell r="Q79">
            <v>999</v>
          </cell>
        </row>
        <row r="80">
          <cell r="A80">
            <v>74</v>
          </cell>
          <cell r="M80">
            <v>999</v>
          </cell>
          <cell r="Q80">
            <v>999</v>
          </cell>
        </row>
        <row r="81">
          <cell r="A81">
            <v>75</v>
          </cell>
          <cell r="M81">
            <v>999</v>
          </cell>
          <cell r="Q81">
            <v>999</v>
          </cell>
        </row>
        <row r="82">
          <cell r="A82">
            <v>76</v>
          </cell>
          <cell r="M82">
            <v>999</v>
          </cell>
          <cell r="Q82">
            <v>999</v>
          </cell>
        </row>
        <row r="83">
          <cell r="A83">
            <v>77</v>
          </cell>
          <cell r="M83">
            <v>999</v>
          </cell>
          <cell r="Q83">
            <v>999</v>
          </cell>
        </row>
        <row r="84">
          <cell r="A84">
            <v>78</v>
          </cell>
          <cell r="M84">
            <v>999</v>
          </cell>
          <cell r="Q84">
            <v>999</v>
          </cell>
        </row>
        <row r="85">
          <cell r="A85">
            <v>79</v>
          </cell>
          <cell r="M85">
            <v>999</v>
          </cell>
          <cell r="Q85">
            <v>999</v>
          </cell>
        </row>
        <row r="86">
          <cell r="A86">
            <v>80</v>
          </cell>
          <cell r="M86">
            <v>999</v>
          </cell>
          <cell r="Q86">
            <v>999</v>
          </cell>
        </row>
        <row r="87">
          <cell r="A87">
            <v>81</v>
          </cell>
          <cell r="M87">
            <v>999</v>
          </cell>
          <cell r="Q87">
            <v>999</v>
          </cell>
        </row>
        <row r="88">
          <cell r="A88">
            <v>82</v>
          </cell>
          <cell r="M88">
            <v>999</v>
          </cell>
          <cell r="Q88">
            <v>999</v>
          </cell>
        </row>
        <row r="89">
          <cell r="A89">
            <v>83</v>
          </cell>
          <cell r="M89">
            <v>999</v>
          </cell>
          <cell r="Q89">
            <v>999</v>
          </cell>
        </row>
        <row r="90">
          <cell r="A90">
            <v>84</v>
          </cell>
          <cell r="M90">
            <v>999</v>
          </cell>
          <cell r="Q90">
            <v>999</v>
          </cell>
        </row>
        <row r="91">
          <cell r="A91">
            <v>85</v>
          </cell>
          <cell r="M91">
            <v>999</v>
          </cell>
          <cell r="Q91">
            <v>999</v>
          </cell>
        </row>
        <row r="92">
          <cell r="A92">
            <v>86</v>
          </cell>
          <cell r="M92">
            <v>999</v>
          </cell>
          <cell r="Q92">
            <v>999</v>
          </cell>
        </row>
        <row r="93">
          <cell r="A93">
            <v>87</v>
          </cell>
          <cell r="M93">
            <v>999</v>
          </cell>
          <cell r="Q93">
            <v>999</v>
          </cell>
        </row>
        <row r="94">
          <cell r="A94">
            <v>88</v>
          </cell>
          <cell r="M94">
            <v>999</v>
          </cell>
          <cell r="Q94">
            <v>999</v>
          </cell>
        </row>
        <row r="95">
          <cell r="A95">
            <v>89</v>
          </cell>
          <cell r="M95">
            <v>999</v>
          </cell>
          <cell r="Q95">
            <v>999</v>
          </cell>
        </row>
        <row r="96">
          <cell r="A96">
            <v>90</v>
          </cell>
          <cell r="M96">
            <v>999</v>
          </cell>
          <cell r="Q96">
            <v>999</v>
          </cell>
        </row>
        <row r="97">
          <cell r="A97">
            <v>91</v>
          </cell>
          <cell r="M97">
            <v>999</v>
          </cell>
          <cell r="Q97">
            <v>999</v>
          </cell>
        </row>
        <row r="98">
          <cell r="A98">
            <v>92</v>
          </cell>
          <cell r="M98">
            <v>999</v>
          </cell>
          <cell r="Q98">
            <v>999</v>
          </cell>
        </row>
        <row r="99">
          <cell r="A99">
            <v>93</v>
          </cell>
          <cell r="M99">
            <v>999</v>
          </cell>
          <cell r="Q99">
            <v>999</v>
          </cell>
        </row>
        <row r="100">
          <cell r="A100">
            <v>94</v>
          </cell>
          <cell r="M100">
            <v>999</v>
          </cell>
          <cell r="Q100">
            <v>999</v>
          </cell>
        </row>
        <row r="101">
          <cell r="A101">
            <v>95</v>
          </cell>
          <cell r="M101">
            <v>999</v>
          </cell>
          <cell r="Q101">
            <v>999</v>
          </cell>
        </row>
        <row r="102">
          <cell r="A102">
            <v>96</v>
          </cell>
          <cell r="M102">
            <v>999</v>
          </cell>
          <cell r="Q102">
            <v>999</v>
          </cell>
        </row>
        <row r="103">
          <cell r="A103">
            <v>97</v>
          </cell>
          <cell r="M103">
            <v>999</v>
          </cell>
          <cell r="Q103">
            <v>999</v>
          </cell>
        </row>
        <row r="104">
          <cell r="A104">
            <v>98</v>
          </cell>
          <cell r="M104">
            <v>999</v>
          </cell>
          <cell r="Q104">
            <v>999</v>
          </cell>
        </row>
        <row r="105">
          <cell r="A105">
            <v>99</v>
          </cell>
          <cell r="M105">
            <v>999</v>
          </cell>
          <cell r="Q105">
            <v>999</v>
          </cell>
        </row>
        <row r="106">
          <cell r="A106">
            <v>100</v>
          </cell>
          <cell r="M106">
            <v>999</v>
          </cell>
          <cell r="Q106">
            <v>999</v>
          </cell>
        </row>
        <row r="107">
          <cell r="A107">
            <v>101</v>
          </cell>
          <cell r="M107">
            <v>999</v>
          </cell>
          <cell r="Q107">
            <v>999</v>
          </cell>
        </row>
        <row r="108">
          <cell r="A108">
            <v>102</v>
          </cell>
          <cell r="M108">
            <v>999</v>
          </cell>
          <cell r="Q108">
            <v>999</v>
          </cell>
        </row>
        <row r="109">
          <cell r="A109">
            <v>103</v>
          </cell>
          <cell r="M109">
            <v>999</v>
          </cell>
          <cell r="Q109">
            <v>999</v>
          </cell>
        </row>
        <row r="110">
          <cell r="A110">
            <v>104</v>
          </cell>
          <cell r="M110">
            <v>999</v>
          </cell>
          <cell r="Q110">
            <v>999</v>
          </cell>
        </row>
        <row r="111">
          <cell r="A111">
            <v>105</v>
          </cell>
          <cell r="M111">
            <v>999</v>
          </cell>
          <cell r="Q111">
            <v>999</v>
          </cell>
        </row>
        <row r="112">
          <cell r="A112">
            <v>106</v>
          </cell>
          <cell r="M112">
            <v>999</v>
          </cell>
          <cell r="Q112">
            <v>999</v>
          </cell>
        </row>
        <row r="113">
          <cell r="A113">
            <v>107</v>
          </cell>
          <cell r="M113">
            <v>999</v>
          </cell>
          <cell r="Q113">
            <v>999</v>
          </cell>
        </row>
        <row r="114">
          <cell r="A114">
            <v>108</v>
          </cell>
          <cell r="M114">
            <v>999</v>
          </cell>
          <cell r="Q114">
            <v>999</v>
          </cell>
        </row>
        <row r="115">
          <cell r="A115">
            <v>109</v>
          </cell>
          <cell r="M115">
            <v>999</v>
          </cell>
          <cell r="Q115">
            <v>999</v>
          </cell>
        </row>
        <row r="116">
          <cell r="A116">
            <v>110</v>
          </cell>
          <cell r="M116">
            <v>999</v>
          </cell>
          <cell r="Q116">
            <v>999</v>
          </cell>
        </row>
        <row r="117">
          <cell r="A117">
            <v>111</v>
          </cell>
          <cell r="M117">
            <v>999</v>
          </cell>
          <cell r="Q117">
            <v>999</v>
          </cell>
        </row>
        <row r="118">
          <cell r="A118">
            <v>112</v>
          </cell>
          <cell r="M118">
            <v>999</v>
          </cell>
          <cell r="Q118">
            <v>999</v>
          </cell>
        </row>
        <row r="119">
          <cell r="A119">
            <v>113</v>
          </cell>
          <cell r="M119">
            <v>999</v>
          </cell>
          <cell r="Q119">
            <v>999</v>
          </cell>
        </row>
        <row r="120">
          <cell r="A120">
            <v>114</v>
          </cell>
          <cell r="M120">
            <v>999</v>
          </cell>
          <cell r="Q120">
            <v>999</v>
          </cell>
        </row>
        <row r="121">
          <cell r="A121">
            <v>115</v>
          </cell>
          <cell r="M121">
            <v>999</v>
          </cell>
          <cell r="Q121">
            <v>999</v>
          </cell>
        </row>
        <row r="122">
          <cell r="A122">
            <v>116</v>
          </cell>
          <cell r="M122">
            <v>999</v>
          </cell>
          <cell r="Q122">
            <v>999</v>
          </cell>
        </row>
        <row r="123">
          <cell r="A123">
            <v>117</v>
          </cell>
          <cell r="M123">
            <v>999</v>
          </cell>
          <cell r="Q123">
            <v>999</v>
          </cell>
        </row>
        <row r="124">
          <cell r="A124">
            <v>118</v>
          </cell>
          <cell r="M124">
            <v>999</v>
          </cell>
          <cell r="Q124">
            <v>999</v>
          </cell>
        </row>
        <row r="125">
          <cell r="A125">
            <v>119</v>
          </cell>
          <cell r="M125">
            <v>999</v>
          </cell>
          <cell r="Q125">
            <v>999</v>
          </cell>
        </row>
        <row r="126">
          <cell r="A126">
            <v>120</v>
          </cell>
          <cell r="M126">
            <v>999</v>
          </cell>
          <cell r="Q126">
            <v>999</v>
          </cell>
        </row>
        <row r="127">
          <cell r="A127">
            <v>121</v>
          </cell>
          <cell r="M127">
            <v>999</v>
          </cell>
          <cell r="Q127">
            <v>999</v>
          </cell>
        </row>
        <row r="128">
          <cell r="A128">
            <v>122</v>
          </cell>
          <cell r="M128">
            <v>999</v>
          </cell>
          <cell r="Q128">
            <v>999</v>
          </cell>
        </row>
        <row r="129">
          <cell r="A129">
            <v>123</v>
          </cell>
          <cell r="M129">
            <v>999</v>
          </cell>
          <cell r="Q129">
            <v>999</v>
          </cell>
        </row>
        <row r="130">
          <cell r="A130">
            <v>124</v>
          </cell>
          <cell r="M130">
            <v>999</v>
          </cell>
          <cell r="Q130">
            <v>999</v>
          </cell>
        </row>
        <row r="131">
          <cell r="A131">
            <v>125</v>
          </cell>
          <cell r="M131">
            <v>999</v>
          </cell>
          <cell r="Q131">
            <v>999</v>
          </cell>
        </row>
        <row r="132">
          <cell r="A132">
            <v>126</v>
          </cell>
          <cell r="M132">
            <v>999</v>
          </cell>
          <cell r="Q132">
            <v>999</v>
          </cell>
        </row>
        <row r="133">
          <cell r="A133">
            <v>127</v>
          </cell>
          <cell r="M133">
            <v>999</v>
          </cell>
          <cell r="Q133">
            <v>999</v>
          </cell>
        </row>
        <row r="134">
          <cell r="A134">
            <v>128</v>
          </cell>
          <cell r="M134">
            <v>999</v>
          </cell>
          <cell r="Q134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7"/>
  <dimension ref="A1:T79"/>
  <sheetViews>
    <sheetView showGridLines="0" showZeros="0" zoomScalePageLayoutView="0" workbookViewId="0" topLeftCell="A1">
      <selection activeCell="P83" sqref="P8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'[1]Week SetUp'!$A$6</f>
        <v>TECU 2008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/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3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'[1]Week SetUp'!$A$10</f>
        <v>29/07/2008</v>
      </c>
      <c r="B4" s="17"/>
      <c r="C4" s="17"/>
      <c r="D4" s="18"/>
      <c r="E4" s="18"/>
      <c r="F4" s="18" t="str">
        <f>'[1]Week SetUp'!$C$10</f>
        <v>Pointe-a-Pierre, TRI</v>
      </c>
      <c r="G4" s="19"/>
      <c r="H4" s="18"/>
      <c r="I4" s="20"/>
      <c r="J4" s="21">
        <f>'[1]Week SetUp'!$D$10</f>
        <v>0</v>
      </c>
      <c r="K4" s="20"/>
      <c r="L4" s="22">
        <f>'[1]Week SetUp'!$A$12</f>
        <v>0</v>
      </c>
      <c r="M4" s="20"/>
      <c r="N4" s="18"/>
      <c r="O4" s="20"/>
      <c r="P4" s="18"/>
      <c r="Q4" s="23" t="str">
        <f>'[1]Week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11</v>
      </c>
      <c r="K5" s="28"/>
      <c r="L5" s="26" t="s">
        <v>12</v>
      </c>
      <c r="M5" s="28"/>
      <c r="N5" s="26" t="s">
        <v>13</v>
      </c>
      <c r="O5" s="28"/>
      <c r="P5" s="26"/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IF($D7="","",VLOOKUP($D7,'[1]Boys Si Main Draw Prep'!$A$7:$P$22,15))</f>
        <v>0</v>
      </c>
      <c r="C7" s="38">
        <f>IF($D7="","",VLOOKUP($D7,'[1]Boys Si Main Draw Prep'!$A$7:$P$22,16))</f>
        <v>0</v>
      </c>
      <c r="D7" s="39">
        <v>1</v>
      </c>
      <c r="E7" s="40" t="str">
        <f>UPPER(IF($D7="","",VLOOKUP($D7,'[1]Boys Si Main Draw Prep'!$A$7:$P$22,2)))</f>
        <v>MOHAMMED</v>
      </c>
      <c r="F7" s="40" t="str">
        <f>IF($D7="","",VLOOKUP($D7,'[1]Boys Si Main Draw Prep'!$A$7:$P$22,3))</f>
        <v>Nabeel</v>
      </c>
      <c r="G7" s="40"/>
      <c r="H7" s="40">
        <f>IF($D7="","",VLOOKUP($D7,'[1]Boys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 t="s">
        <v>15</v>
      </c>
      <c r="J8" s="56" t="str">
        <f>UPPER(IF(OR(I8="a",I8="as"),E7,IF(OR(I8="b",I8="bs"),E9,)))</f>
        <v>MOHAMMED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IF($D9="","",VLOOKUP($D9,'[1]Boys Si Main Draw Prep'!$A$7:$P$22,15))</f>
        <v>0</v>
      </c>
      <c r="C9" s="38">
        <f>IF($D9="","",VLOOKUP($D9,'[1]Boys Si Main Draw Prep'!$A$7:$P$22,16))</f>
        <v>0</v>
      </c>
      <c r="D9" s="39">
        <v>7</v>
      </c>
      <c r="E9" s="58" t="str">
        <f>UPPER(IF($D9="","",VLOOKUP($D9,'[1]Boys Si Main Draw Prep'!$A$7:$P$22,2)))</f>
        <v>BYE</v>
      </c>
      <c r="F9" s="58">
        <f>IF($D9="","",VLOOKUP($D9,'[1]Boys Si Main Draw Prep'!$A$7:$P$22,3))</f>
        <v>0</v>
      </c>
      <c r="G9" s="58"/>
      <c r="H9" s="58">
        <f>IF($D9="","",VLOOKUP($D9,'[1]Boys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IF($D11="","",VLOOKUP($D11,'[1]Boys Si Main Draw Prep'!$A$7:$P$22,15))</f>
        <v>0</v>
      </c>
      <c r="C11" s="38">
        <f>IF($D11="","",VLOOKUP($D11,'[1]Boys Si Main Draw Prep'!$A$7:$P$22,16))</f>
        <v>0</v>
      </c>
      <c r="D11" s="39">
        <v>5</v>
      </c>
      <c r="E11" s="58" t="str">
        <f>UPPER(IF($D11="","",VLOOKUP($D11,'[1]Boys Si Main Draw Prep'!$A$7:$P$22,2)))</f>
        <v>SINGH</v>
      </c>
      <c r="F11" s="58" t="str">
        <f>IF($D11="","",VLOOKUP($D11,'[1]Boys Si Main Draw Prep'!$A$7:$P$22,3))</f>
        <v>Clint</v>
      </c>
      <c r="G11" s="58"/>
      <c r="H11" s="58">
        <f>IF($D11="","",VLOOKUP($D11,'[1]Boys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/>
      <c r="J12" s="56">
        <f>UPPER(IF(OR(I12="a",I12="as"),E11,IF(OR(I12="b",I12="bs"),E13,)))</f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IF($D13="","",VLOOKUP($D13,'[1]Boys Si Main Draw Prep'!$A$7:$P$22,15))</f>
        <v>0</v>
      </c>
      <c r="C13" s="38">
        <f>IF($D13="","",VLOOKUP($D13,'[1]Boys Si Main Draw Prep'!$A$7:$P$22,16))</f>
        <v>0</v>
      </c>
      <c r="D13" s="39">
        <v>4</v>
      </c>
      <c r="E13" s="58" t="str">
        <f>UPPER(IF($D13="","",VLOOKUP($D13,'[1]Boys Si Main Draw Prep'!$A$7:$P$22,2)))</f>
        <v>HART</v>
      </c>
      <c r="F13" s="58" t="str">
        <f>IF($D13="","",VLOOKUP($D13,'[1]Boys Si Main Draw Prep'!$A$7:$P$22,3))</f>
        <v>Nathan</v>
      </c>
      <c r="G13" s="58"/>
      <c r="H13" s="58">
        <f>IF($D13="","",VLOOKUP($D13,'[1]Boys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IF($D15="","",VLOOKUP($D15,'[1]Boys Si Main Draw Prep'!$A$7:$P$22,15))</f>
        <v>0</v>
      </c>
      <c r="C15" s="38">
        <f>IF($D15="","",VLOOKUP($D15,'[1]Boys Si Main Draw Prep'!$A$7:$P$22,16))</f>
        <v>0</v>
      </c>
      <c r="D15" s="39">
        <v>7</v>
      </c>
      <c r="E15" s="40" t="str">
        <f>UPPER(IF($D15="","",VLOOKUP($D15,'[1]Boys Si Main Draw Prep'!$A$7:$P$22,2)))</f>
        <v>BYE</v>
      </c>
      <c r="F15" s="40">
        <f>IF($D15="","",VLOOKUP($D15,'[1]Boys Si Main Draw Prep'!$A$7:$P$22,3))</f>
        <v>0</v>
      </c>
      <c r="G15" s="40"/>
      <c r="H15" s="40">
        <f>IF($D15="","",VLOOKUP($D15,'[1]Boys Si Main Draw Prep'!$A$7:$P$22,4))</f>
        <v>0</v>
      </c>
      <c r="I15" s="72"/>
      <c r="J15" s="42"/>
      <c r="K15" s="42"/>
      <c r="L15" s="42"/>
      <c r="M15" s="67"/>
      <c r="N15" s="42"/>
      <c r="O15" s="73"/>
      <c r="P15" s="74"/>
      <c r="Q15" s="75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 t="s">
        <v>16</v>
      </c>
      <c r="J16" s="56" t="str">
        <f>UPPER(IF(OR(I16="a",I16="as"),E15,IF(OR(I16="b",I16="bs"),E17,)))</f>
        <v>GREIG</v>
      </c>
      <c r="K16" s="56"/>
      <c r="L16" s="42"/>
      <c r="M16" s="67"/>
      <c r="N16" s="65"/>
      <c r="O16" s="73"/>
      <c r="P16" s="74"/>
      <c r="Q16" s="75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IF($D17="","",VLOOKUP($D17,'[1]Boys Si Main Draw Prep'!$A$7:$P$22,15))</f>
        <v>0</v>
      </c>
      <c r="C17" s="38">
        <f>IF($D17="","",VLOOKUP($D17,'[1]Boys Si Main Draw Prep'!$A$7:$P$22,16))</f>
        <v>0</v>
      </c>
      <c r="D17" s="39">
        <v>3</v>
      </c>
      <c r="E17" s="58" t="str">
        <f>UPPER(IF($D17="","",VLOOKUP($D17,'[1]Boys Si Main Draw Prep'!$A$7:$P$22,2)))</f>
        <v>GREIG</v>
      </c>
      <c r="F17" s="58" t="str">
        <f>IF($D17="","",VLOOKUP($D17,'[1]Boys Si Main Draw Prep'!$A$7:$P$22,3))</f>
        <v>Juanaldo</v>
      </c>
      <c r="G17" s="58"/>
      <c r="H17" s="58">
        <f>IF($D17="","",VLOOKUP($D17,'[1]Boys Si Main Draw Prep'!$A$7:$P$22,4))</f>
        <v>0</v>
      </c>
      <c r="I17" s="59"/>
      <c r="J17" s="42"/>
      <c r="K17" s="60"/>
      <c r="L17" s="42"/>
      <c r="M17" s="67"/>
      <c r="N17" s="65"/>
      <c r="O17" s="73"/>
      <c r="P17" s="74"/>
      <c r="Q17" s="75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73"/>
      <c r="P18" s="74"/>
      <c r="Q18" s="75"/>
      <c r="R18" s="47"/>
    </row>
    <row r="19" spans="1:18" s="48" customFormat="1" ht="9" customHeight="1">
      <c r="A19" s="50">
        <v>7</v>
      </c>
      <c r="B19" s="38">
        <f>IF($D19="","",VLOOKUP($D19,'[1]Boys Si Main Draw Prep'!$A$7:$P$22,15))</f>
        <v>0</v>
      </c>
      <c r="C19" s="38">
        <f>IF($D19="","",VLOOKUP($D19,'[1]Boys Si Main Draw Prep'!$A$7:$P$22,16))</f>
        <v>0</v>
      </c>
      <c r="D19" s="39">
        <v>7</v>
      </c>
      <c r="E19" s="58" t="str">
        <f>UPPER(IF($D19="","",VLOOKUP($D19,'[1]Boys Si Main Draw Prep'!$A$7:$P$22,2)))</f>
        <v>BYE</v>
      </c>
      <c r="F19" s="58">
        <f>IF($D19="","",VLOOKUP($D19,'[1]Boys Si Main Draw Prep'!$A$7:$P$22,3))</f>
        <v>0</v>
      </c>
      <c r="G19" s="58"/>
      <c r="H19" s="58">
        <f>IF($D19="","",VLOOKUP($D19,'[1]Boys Si Main Draw Prep'!$A$7:$P$22,4))</f>
        <v>0</v>
      </c>
      <c r="I19" s="41"/>
      <c r="J19" s="42"/>
      <c r="K19" s="66"/>
      <c r="L19" s="42"/>
      <c r="M19" s="65"/>
      <c r="N19" s="65"/>
      <c r="O19" s="73"/>
      <c r="P19" s="74"/>
      <c r="Q19" s="75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 t="s">
        <v>17</v>
      </c>
      <c r="J20" s="56" t="str">
        <f>UPPER(IF(OR(I20="a",I20="as"),E19,IF(OR(I20="b",I20="bs"),E21,)))</f>
        <v>DAVIDSON</v>
      </c>
      <c r="K20" s="68"/>
      <c r="L20" s="42"/>
      <c r="M20" s="65"/>
      <c r="N20" s="65"/>
      <c r="O20" s="73"/>
      <c r="P20" s="74"/>
      <c r="Q20" s="75"/>
      <c r="R20" s="47"/>
    </row>
    <row r="21" spans="1:18" s="48" customFormat="1" ht="9" customHeight="1">
      <c r="A21" s="50">
        <v>8</v>
      </c>
      <c r="B21" s="38">
        <f>IF($D21="","",VLOOKUP($D21,'[1]Boys Si Main Draw Prep'!$A$7:$P$22,15))</f>
        <v>0</v>
      </c>
      <c r="C21" s="38">
        <f>IF($D21="","",VLOOKUP($D21,'[1]Boys Si Main Draw Prep'!$A$7:$P$22,16))</f>
        <v>0</v>
      </c>
      <c r="D21" s="39">
        <v>2</v>
      </c>
      <c r="E21" s="40" t="str">
        <f>UPPER(IF($D21="","",VLOOKUP($D21,'[1]Boys Si Main Draw Prep'!$A$7:$P$22,2)))</f>
        <v>DAVIDSON</v>
      </c>
      <c r="F21" s="40" t="str">
        <f>IF($D21="","",VLOOKUP($D21,'[1]Boys Si Main Draw Prep'!$A$7:$P$22,3))</f>
        <v>Jelani</v>
      </c>
      <c r="G21" s="58"/>
      <c r="H21" s="58">
        <f>IF($D21="","",VLOOKUP($D21,'[1]Boys Si Main Draw Prep'!$A$7:$P$22,4))</f>
        <v>0</v>
      </c>
      <c r="I21" s="69"/>
      <c r="J21" s="42"/>
      <c r="K21" s="42"/>
      <c r="L21" s="42"/>
      <c r="M21" s="65"/>
      <c r="N21" s="65"/>
      <c r="O21" s="73"/>
      <c r="P21" s="74"/>
      <c r="Q21" s="75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79"/>
      <c r="P22" s="80">
        <f>UPPER(IF(OR(O22="a",O22="as"),N14,IF(OR(O22="b",O22="bs"),N30,)))</f>
      </c>
      <c r="Q22" s="73"/>
      <c r="R22" s="47"/>
    </row>
    <row r="23" spans="1:18" s="48" customFormat="1" ht="9" customHeight="1" hidden="1">
      <c r="A23" s="50">
        <v>9</v>
      </c>
      <c r="B23" s="38">
        <f>IF($D23="","",VLOOKUP($D23,'[1]Boys Si Main Draw Prep'!$A$7:$P$22,15))</f>
      </c>
      <c r="C23" s="38">
        <f>IF($D23="","",VLOOKUP($D23,'[1]Boys Si Main Draw Prep'!$A$7:$P$22,16))</f>
      </c>
      <c r="D23" s="39"/>
      <c r="E23" s="58">
        <f>UPPER(IF($D23="","",VLOOKUP($D23,'[1]Boys Si Main Draw Prep'!$A$7:$P$22,2)))</f>
      </c>
      <c r="F23" s="58">
        <f>IF($D23="","",VLOOKUP($D23,'[1]Boys Si Main Draw Prep'!$A$7:$P$22,3))</f>
      </c>
      <c r="G23" s="58"/>
      <c r="H23" s="58">
        <f>IF($D23="","",VLOOKUP($D23,'[1]Boys Si Main Draw Prep'!$A$7:$P$22,4))</f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 hidden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 hidden="1">
      <c r="A25" s="50">
        <v>10</v>
      </c>
      <c r="B25" s="38">
        <f>IF($D25="","",VLOOKUP($D25,'[1]Boys Si Main Draw Prep'!$A$7:$P$22,15))</f>
      </c>
      <c r="C25" s="38">
        <f>IF($D25="","",VLOOKUP($D25,'[1]Boys Si Main Draw Prep'!$A$7:$P$22,16))</f>
      </c>
      <c r="D25" s="39"/>
      <c r="E25" s="58">
        <f>UPPER(IF($D25="","",VLOOKUP($D25,'[1]Boys Si Main Draw Prep'!$A$7:$P$22,2)))</f>
      </c>
      <c r="F25" s="58">
        <f>IF($D25="","",VLOOKUP($D25,'[1]Boys Si Main Draw Prep'!$A$7:$P$22,3))</f>
      </c>
      <c r="G25" s="58"/>
      <c r="H25" s="58">
        <f>IF($D25="","",VLOOKUP($D25,'[1]Boys Si Main Draw Prep'!$A$7:$P$22,4))</f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 hidden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 hidden="1">
      <c r="A27" s="50">
        <v>11</v>
      </c>
      <c r="B27" s="38">
        <f>IF($D27="","",VLOOKUP($D27,'[1]Boys Si Main Draw Prep'!$A$7:$P$22,15))</f>
      </c>
      <c r="C27" s="38">
        <f>IF($D27="","",VLOOKUP($D27,'[1]Boys Si Main Draw Prep'!$A$7:$P$22,16))</f>
      </c>
      <c r="D27" s="39"/>
      <c r="E27" s="58">
        <f>UPPER(IF($D27="","",VLOOKUP($D27,'[1]Boys Si Main Draw Prep'!$A$7:$P$22,2)))</f>
      </c>
      <c r="F27" s="58">
        <f>IF($D27="","",VLOOKUP($D27,'[1]Boys Si Main Draw Prep'!$A$7:$P$22,3))</f>
      </c>
      <c r="G27" s="58"/>
      <c r="H27" s="58">
        <f>IF($D27="","",VLOOKUP($D27,'[1]Boys Si Main Draw Prep'!$A$7:$P$22,4))</f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 hidden="1">
      <c r="A28" s="81"/>
      <c r="B28" s="51"/>
      <c r="C28" s="51"/>
      <c r="D28" s="61"/>
      <c r="E28" s="52"/>
      <c r="F28" s="52"/>
      <c r="G28" s="53"/>
      <c r="H28" s="54" t="s">
        <v>14</v>
      </c>
      <c r="I28" s="55"/>
      <c r="J28" s="56">
        <f>UPPER(IF(OR(I28="a",I28="as"),E27,IF(OR(I28="b",I28="bs"),E29,)))</f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 hidden="1">
      <c r="A29" s="37">
        <v>12</v>
      </c>
      <c r="B29" s="38">
        <f>IF($D29="","",VLOOKUP($D29,'[1]Boys Si Main Draw Prep'!$A$7:$P$22,15))</f>
      </c>
      <c r="C29" s="38">
        <f>IF($D29="","",VLOOKUP($D29,'[1]Boys Si Main Draw Prep'!$A$7:$P$22,16))</f>
      </c>
      <c r="D29" s="39"/>
      <c r="E29" s="40">
        <f>UPPER(IF($D29="","",VLOOKUP($D29,'[1]Boys Si Main Draw Prep'!$A$7:$P$22,2)))</f>
      </c>
      <c r="F29" s="40">
        <f>IF($D29="","",VLOOKUP($D29,'[1]Boys Si Main Draw Prep'!$A$7:$P$22,3))</f>
      </c>
      <c r="G29" s="40"/>
      <c r="H29" s="40">
        <f>IF($D29="","",VLOOKUP($D29,'[1]Boys Si Main Draw Prep'!$A$7:$P$22,4))</f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 hidden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 hidden="1">
      <c r="A31" s="50">
        <v>13</v>
      </c>
      <c r="B31" s="38">
        <f>IF($D31="","",VLOOKUP($D31,'[1]Boys Si Main Draw Prep'!$A$7:$P$22,15))</f>
      </c>
      <c r="C31" s="38">
        <f>IF($D31="","",VLOOKUP($D31,'[1]Boys Si Main Draw Prep'!$A$7:$P$22,16))</f>
      </c>
      <c r="D31" s="39"/>
      <c r="E31" s="58">
        <f>UPPER(IF($D31="","",VLOOKUP($D31,'[1]Boys Si Main Draw Prep'!$A$7:$P$22,2)))</f>
      </c>
      <c r="F31" s="58">
        <f>IF($D31="","",VLOOKUP($D31,'[1]Boys Si Main Draw Prep'!$A$7:$P$22,3))</f>
      </c>
      <c r="G31" s="58"/>
      <c r="H31" s="58">
        <f>IF($D31="","",VLOOKUP($D31,'[1]Boys Si Main Draw Prep'!$A$7:$P$22,4))</f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 hidden="1">
      <c r="A32" s="50"/>
      <c r="B32" s="51"/>
      <c r="C32" s="51"/>
      <c r="D32" s="61"/>
      <c r="E32" s="52"/>
      <c r="F32" s="52"/>
      <c r="G32" s="53"/>
      <c r="H32" s="54" t="s">
        <v>14</v>
      </c>
      <c r="I32" s="55"/>
      <c r="J32" s="56">
        <f>UPPER(IF(OR(I32="a",I32="as"),E31,IF(OR(I32="b",I32="bs"),E33,)))</f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 hidden="1">
      <c r="A33" s="50">
        <v>14</v>
      </c>
      <c r="B33" s="38">
        <f>IF($D33="","",VLOOKUP($D33,'[1]Boys Si Main Draw Prep'!$A$7:$P$22,15))</f>
      </c>
      <c r="C33" s="38">
        <f>IF($D33="","",VLOOKUP($D33,'[1]Boys Si Main Draw Prep'!$A$7:$P$22,16))</f>
      </c>
      <c r="D33" s="39"/>
      <c r="E33" s="58">
        <f>UPPER(IF($D33="","",VLOOKUP($D33,'[1]Boys Si Main Draw Prep'!$A$7:$P$22,2)))</f>
      </c>
      <c r="F33" s="58">
        <f>IF($D33="","",VLOOKUP($D33,'[1]Boys Si Main Draw Prep'!$A$7:$P$22,3))</f>
      </c>
      <c r="G33" s="58"/>
      <c r="H33" s="58">
        <f>IF($D33="","",VLOOKUP($D33,'[1]Boys Si Main Draw Prep'!$A$7:$P$22,4))</f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 hidden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 hidden="1">
      <c r="A35" s="50">
        <v>15</v>
      </c>
      <c r="B35" s="38">
        <f>IF($D35="","",VLOOKUP($D35,'[1]Boys Si Main Draw Prep'!$A$7:$P$22,15))</f>
      </c>
      <c r="C35" s="38">
        <f>IF($D35="","",VLOOKUP($D35,'[1]Boys Si Main Draw Prep'!$A$7:$P$22,16))</f>
      </c>
      <c r="D35" s="39"/>
      <c r="E35" s="58">
        <f>UPPER(IF($D35="","",VLOOKUP($D35,'[1]Boys Si Main Draw Prep'!$A$7:$P$22,2)))</f>
      </c>
      <c r="F35" s="58">
        <f>IF($D35="","",VLOOKUP($D35,'[1]Boys Si Main Draw Prep'!$A$7:$P$22,3))</f>
      </c>
      <c r="G35" s="58"/>
      <c r="H35" s="58">
        <f>IF($D35="","",VLOOKUP($D35,'[1]Boys Si Main Draw Prep'!$A$7:$P$22,4))</f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 hidden="1">
      <c r="A36" s="50"/>
      <c r="B36" s="51"/>
      <c r="C36" s="51"/>
      <c r="D36" s="51"/>
      <c r="E36" s="52"/>
      <c r="F36" s="52"/>
      <c r="G36" s="53"/>
      <c r="H36" s="54" t="s">
        <v>14</v>
      </c>
      <c r="I36" s="55"/>
      <c r="J36" s="56">
        <f>UPPER(IF(OR(I36="a",I36="as"),E35,IF(OR(I36="b",I36="bs"),E37,)))</f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 hidden="1">
      <c r="A37" s="37">
        <v>16</v>
      </c>
      <c r="B37" s="38">
        <f>IF($D37="","",VLOOKUP($D37,'[1]Boys Si Main Draw Prep'!$A$7:$P$22,15))</f>
      </c>
      <c r="C37" s="38">
        <f>IF($D37="","",VLOOKUP($D37,'[1]Boys Si Main Draw Prep'!$A$7:$P$22,16))</f>
      </c>
      <c r="D37" s="39"/>
      <c r="E37" s="40">
        <f>UPPER(IF($D37="","",VLOOKUP($D37,'[1]Boys Si Main Draw Prep'!$A$7:$P$22,2)))</f>
      </c>
      <c r="F37" s="40">
        <f>IF($D37="","",VLOOKUP($D37,'[1]Boys Si Main Draw Prep'!$A$7:$P$22,3))</f>
      </c>
      <c r="G37" s="58"/>
      <c r="H37" s="40">
        <f>IF($D37="","",VLOOKUP($D37,'[1]Boys Si Main Draw Prep'!$A$7:$P$22,4))</f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 hidden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 hidden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 hidden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IF(D72&gt;$Q$79,,UPPER(VLOOKUP(D72,'[1]Boys Si Main Draw Prep'!$A$7:$R$134,2)))</f>
        <v>MOHAMMED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IF(D73&gt;$Q$79,,UPPER(VLOOKUP(D73,'[1]Boys Si Main Draw Prep'!$A$7:$R$134,2)))</f>
        <v>DAVIDSON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>
        <f>IF(D74&gt;$Q$79,,UPPER(VLOOKUP(D74,'[1]Boys Si Main Draw Prep'!$A$7:$R$134,2)))</f>
        <v>0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>
        <f>IF(D75&gt;$Q$79,,UPPER(VLOOKUP(D75,'[1]Boys Si Main Draw Prep'!$A$7:$R$134,2)))</f>
        <v>0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MIN(4,'[1]Boys Si Main Draw Prep'!R5)</f>
        <v>2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9 D7 D11 D35 D15 D37 D19 D21 D23 D25 D27 D29 D31 D33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 verticalCentered="1"/>
  <pageMargins left="0.35" right="0.35" top="0.39" bottom="0.39" header="0" footer="0"/>
  <pageSetup horizontalDpi="360" verticalDpi="360" orientation="landscape" scale="12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8"/>
  <dimension ref="A1:T79"/>
  <sheetViews>
    <sheetView showGridLines="0" showZeros="0" zoomScalePageLayoutView="0" workbookViewId="0" topLeftCell="A1">
      <selection activeCell="U18" sqref="U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'[2]Week SetUp'!$A$6</f>
        <v>TECU 2008</v>
      </c>
      <c r="B1" s="1"/>
      <c r="C1" s="2"/>
      <c r="D1" s="2"/>
      <c r="E1" s="2"/>
      <c r="F1" s="2"/>
      <c r="G1" s="2"/>
      <c r="H1" s="2"/>
      <c r="I1" s="3"/>
      <c r="J1" s="4" t="s">
        <v>41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/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3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'[2]Week SetUp'!$A$10</f>
        <v>29/07/2008</v>
      </c>
      <c r="B4" s="17"/>
      <c r="C4" s="17"/>
      <c r="D4" s="18"/>
      <c r="E4" s="18"/>
      <c r="F4" s="18" t="str">
        <f>'[2]Week SetUp'!$C$10</f>
        <v>Pointe-a-Pierre, TRI</v>
      </c>
      <c r="G4" s="19"/>
      <c r="H4" s="18"/>
      <c r="I4" s="20"/>
      <c r="J4" s="143">
        <f>'[2]Week SetUp'!$D$10</f>
        <v>0</v>
      </c>
      <c r="K4" s="20"/>
      <c r="L4" s="22">
        <f>'[2]Week SetUp'!$A$12</f>
        <v>0</v>
      </c>
      <c r="M4" s="20"/>
      <c r="N4" s="18"/>
      <c r="O4" s="20"/>
      <c r="P4" s="18"/>
      <c r="Q4" s="23" t="str">
        <f>'[2]Week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11</v>
      </c>
      <c r="K5" s="28"/>
      <c r="L5" s="26" t="s">
        <v>12</v>
      </c>
      <c r="M5" s="28"/>
      <c r="N5" s="26" t="s">
        <v>13</v>
      </c>
      <c r="O5" s="28"/>
      <c r="P5" s="26"/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IF($D7="","",VLOOKUP($D7,'[2]Boys Si Main Draw Prep'!$A$7:$P$22,15))</f>
        <v>0</v>
      </c>
      <c r="C7" s="38">
        <f>IF($D7="","",VLOOKUP($D7,'[2]Boys Si Main Draw Prep'!$A$7:$P$22,16))</f>
        <v>0</v>
      </c>
      <c r="D7" s="39">
        <v>1</v>
      </c>
      <c r="E7" s="40" t="str">
        <f>UPPER(IF($D7="","",VLOOKUP($D7,'[2]Boys Si Main Draw Prep'!$A$7:$P$22,2)))</f>
        <v>MOHAMMED</v>
      </c>
      <c r="F7" s="40" t="str">
        <f>IF($D7="","",VLOOKUP($D7,'[2]Boys Si Main Draw Prep'!$A$7:$P$22,3))</f>
        <v>Ibrahim</v>
      </c>
      <c r="G7" s="40"/>
      <c r="H7" s="40">
        <f>IF($D7="","",VLOOKUP($D7,'[2]Boys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/>
      <c r="J8" s="56">
        <f>UPPER(IF(OR(I8="a",I8="as"),E7,IF(OR(I8="b",I8="bs"),E9,)))</f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IF($D9="","",VLOOKUP($D9,'[2]Boys Si Main Draw Prep'!$A$7:$P$22,15))</f>
        <v>0</v>
      </c>
      <c r="C9" s="38">
        <f>IF($D9="","",VLOOKUP($D9,'[2]Boys Si Main Draw Prep'!$A$7:$P$22,16))</f>
        <v>0</v>
      </c>
      <c r="D9" s="39">
        <v>7</v>
      </c>
      <c r="E9" s="58" t="str">
        <f>UPPER(IF($D9="","",VLOOKUP($D9,'[2]Boys Si Main Draw Prep'!$A$7:$P$22,2)))</f>
        <v>ROBINSON</v>
      </c>
      <c r="F9" s="58" t="str">
        <f>IF($D9="","",VLOOKUP($D9,'[2]Boys Si Main Draw Prep'!$A$7:$P$22,3))</f>
        <v>Gianiuc</v>
      </c>
      <c r="G9" s="58"/>
      <c r="H9" s="58">
        <f>IF($D9="","",VLOOKUP($D9,'[2]Boys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IF($D11="","",VLOOKUP($D11,'[2]Boys Si Main Draw Prep'!$A$7:$P$22,15))</f>
        <v>0</v>
      </c>
      <c r="C11" s="38">
        <f>IF($D11="","",VLOOKUP($D11,'[2]Boys Si Main Draw Prep'!$A$7:$P$22,16))</f>
        <v>0</v>
      </c>
      <c r="D11" s="39">
        <v>4</v>
      </c>
      <c r="E11" s="58" t="str">
        <f>UPPER(IF($D11="","",VLOOKUP($D11,'[2]Boys Si Main Draw Prep'!$A$7:$P$22,2)))</f>
        <v>MITCHELL</v>
      </c>
      <c r="F11" s="58" t="str">
        <f>IF($D11="","",VLOOKUP($D11,'[2]Boys Si Main Draw Prep'!$A$7:$P$22,3))</f>
        <v>Enrique</v>
      </c>
      <c r="G11" s="58"/>
      <c r="H11" s="58">
        <f>IF($D11="","",VLOOKUP($D11,'[2]Boys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/>
      <c r="J12" s="56">
        <f>UPPER(IF(OR(I12="a",I12="as"),E11,IF(OR(I12="b",I12="bs"),E13,)))</f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IF($D13="","",VLOOKUP($D13,'[2]Boys Si Main Draw Prep'!$A$7:$P$22,15))</f>
        <v>0</v>
      </c>
      <c r="C13" s="38">
        <f>IF($D13="","",VLOOKUP($D13,'[2]Boys Si Main Draw Prep'!$A$7:$P$22,16))</f>
        <v>0</v>
      </c>
      <c r="D13" s="39">
        <v>6</v>
      </c>
      <c r="E13" s="58" t="str">
        <f>UPPER(IF($D13="","",VLOOKUP($D13,'[2]Boys Si Main Draw Prep'!$A$7:$P$22,2)))</f>
        <v>PATRICK</v>
      </c>
      <c r="F13" s="58" t="str">
        <f>IF($D13="","",VLOOKUP($D13,'[2]Boys Si Main Draw Prep'!$A$7:$P$22,3))</f>
        <v>Kwame</v>
      </c>
      <c r="G13" s="58"/>
      <c r="H13" s="58">
        <f>IF($D13="","",VLOOKUP($D13,'[2]Boys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IF($D15="","",VLOOKUP($D15,'[2]Boys Si Main Draw Prep'!$A$7:$P$22,15))</f>
        <v>0</v>
      </c>
      <c r="C15" s="38">
        <f>IF($D15="","",VLOOKUP($D15,'[2]Boys Si Main Draw Prep'!$A$7:$P$22,16))</f>
        <v>0</v>
      </c>
      <c r="D15" s="39">
        <v>3</v>
      </c>
      <c r="E15" s="58" t="str">
        <f>UPPER(IF($D15="","",VLOOKUP($D15,'[2]Boys Si Main Draw Prep'!$A$7:$P$22,2)))</f>
        <v>AMMON</v>
      </c>
      <c r="F15" s="58" t="str">
        <f>IF($D15="","",VLOOKUP($D15,'[2]Boys Si Main Draw Prep'!$A$7:$P$22,3))</f>
        <v>Ethan</v>
      </c>
      <c r="G15" s="58"/>
      <c r="H15" s="40">
        <f>IF($D15="","",VLOOKUP($D15,'[2]Boys Si Main Draw Prep'!$A$7:$P$22,4))</f>
        <v>0</v>
      </c>
      <c r="I15" s="72"/>
      <c r="J15" s="42"/>
      <c r="K15" s="42"/>
      <c r="L15" s="42"/>
      <c r="M15" s="67"/>
      <c r="N15" s="42"/>
      <c r="O15" s="73"/>
      <c r="P15" s="74"/>
      <c r="Q15" s="75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/>
      <c r="J16" s="56">
        <f>UPPER(IF(OR(I16="a",I16="as"),E15,IF(OR(I16="b",I16="bs"),E17,)))</f>
      </c>
      <c r="K16" s="56"/>
      <c r="L16" s="42"/>
      <c r="M16" s="67"/>
      <c r="N16" s="65"/>
      <c r="O16" s="73"/>
      <c r="P16" s="74"/>
      <c r="Q16" s="75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IF($D17="","",VLOOKUP($D17,'[2]Boys Si Main Draw Prep'!$A$7:$P$22,15))</f>
        <v>0</v>
      </c>
      <c r="C17" s="38">
        <f>IF($D17="","",VLOOKUP($D17,'[2]Boys Si Main Draw Prep'!$A$7:$P$22,16))</f>
        <v>0</v>
      </c>
      <c r="D17" s="39">
        <v>5</v>
      </c>
      <c r="E17" s="58" t="str">
        <f>UPPER(IF($D17="","",VLOOKUP($D17,'[2]Boys Si Main Draw Prep'!$A$7:$P$22,2)))</f>
        <v>MOONSAR</v>
      </c>
      <c r="F17" s="58" t="str">
        <f>IF($D17="","",VLOOKUP($D17,'[2]Boys Si Main Draw Prep'!$A$7:$P$22,3))</f>
        <v>Keshan</v>
      </c>
      <c r="G17" s="58"/>
      <c r="H17" s="58">
        <f>IF($D17="","",VLOOKUP($D17,'[2]Boys Si Main Draw Prep'!$A$7:$P$22,4))</f>
        <v>0</v>
      </c>
      <c r="I17" s="59"/>
      <c r="J17" s="42"/>
      <c r="K17" s="60"/>
      <c r="L17" s="42"/>
      <c r="M17" s="67"/>
      <c r="N17" s="65"/>
      <c r="O17" s="73"/>
      <c r="P17" s="74"/>
      <c r="Q17" s="75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73"/>
      <c r="P18" s="74"/>
      <c r="Q18" s="75"/>
      <c r="R18" s="47"/>
    </row>
    <row r="19" spans="1:18" s="48" customFormat="1" ht="9" customHeight="1">
      <c r="A19" s="50">
        <v>7</v>
      </c>
      <c r="B19" s="38">
        <f>IF($D19="","",VLOOKUP($D19,'[2]Boys Si Main Draw Prep'!$A$7:$P$22,15))</f>
        <v>0</v>
      </c>
      <c r="C19" s="38">
        <f>IF($D19="","",VLOOKUP($D19,'[2]Boys Si Main Draw Prep'!$A$7:$P$22,16))</f>
        <v>0</v>
      </c>
      <c r="D19" s="39">
        <v>8</v>
      </c>
      <c r="E19" s="58" t="str">
        <f>UPPER(IF($D19="","",VLOOKUP($D19,'[2]Boys Si Main Draw Prep'!$A$7:$P$22,2)))</f>
        <v>SANCHEZ</v>
      </c>
      <c r="F19" s="58" t="str">
        <f>IF($D19="","",VLOOKUP($D19,'[2]Boys Si Main Draw Prep'!$A$7:$P$22,3))</f>
        <v>Che</v>
      </c>
      <c r="G19" s="58"/>
      <c r="H19" s="58">
        <f>IF($D19="","",VLOOKUP($D19,'[2]Boys Si Main Draw Prep'!$A$7:$P$22,4))</f>
        <v>0</v>
      </c>
      <c r="I19" s="41"/>
      <c r="J19" s="42"/>
      <c r="K19" s="66"/>
      <c r="L19" s="42"/>
      <c r="M19" s="65"/>
      <c r="N19" s="65"/>
      <c r="O19" s="73"/>
      <c r="P19" s="74"/>
      <c r="Q19" s="75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/>
      <c r="J20" s="56">
        <f>UPPER(IF(OR(I20="a",I20="as"),E19,IF(OR(I20="b",I20="bs"),E21,)))</f>
      </c>
      <c r="K20" s="68"/>
      <c r="L20" s="42"/>
      <c r="M20" s="65"/>
      <c r="N20" s="65"/>
      <c r="O20" s="73"/>
      <c r="P20" s="74"/>
      <c r="Q20" s="75"/>
      <c r="R20" s="47"/>
    </row>
    <row r="21" spans="1:18" s="48" customFormat="1" ht="9" customHeight="1">
      <c r="A21" s="37">
        <v>8</v>
      </c>
      <c r="B21" s="38">
        <f>IF($D21="","",VLOOKUP($D21,'[2]Boys Si Main Draw Prep'!$A$7:$P$22,15))</f>
        <v>0</v>
      </c>
      <c r="C21" s="38">
        <f>IF($D21="","",VLOOKUP($D21,'[2]Boys Si Main Draw Prep'!$A$7:$P$22,16))</f>
        <v>0</v>
      </c>
      <c r="D21" s="39">
        <v>2</v>
      </c>
      <c r="E21" s="40" t="str">
        <f>UPPER(IF($D21="","",VLOOKUP($D21,'[2]Boys Si Main Draw Prep'!$A$7:$P$22,2)))</f>
        <v>DAVIDSON</v>
      </c>
      <c r="F21" s="40" t="str">
        <f>IF($D21="","",VLOOKUP($D21,'[2]Boys Si Main Draw Prep'!$A$7:$P$22,3))</f>
        <v>Jabari</v>
      </c>
      <c r="G21" s="40"/>
      <c r="H21" s="58">
        <f>IF($D21="","",VLOOKUP($D21,'[2]Boys Si Main Draw Prep'!$A$7:$P$22,4))</f>
        <v>0</v>
      </c>
      <c r="I21" s="69"/>
      <c r="J21" s="42"/>
      <c r="K21" s="42"/>
      <c r="L21" s="42"/>
      <c r="M21" s="65"/>
      <c r="N21" s="65"/>
      <c r="O21" s="73"/>
      <c r="P21" s="74"/>
      <c r="Q21" s="75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79"/>
      <c r="P22" s="80">
        <f>UPPER(IF(OR(O22="a",O22="as"),N14,IF(OR(O22="b",O22="bs"),N30,)))</f>
      </c>
      <c r="Q22" s="73"/>
      <c r="R22" s="47"/>
    </row>
    <row r="23" spans="1:18" s="48" customFormat="1" ht="9" customHeight="1" hidden="1">
      <c r="A23" s="50">
        <v>9</v>
      </c>
      <c r="B23" s="38">
        <f>IF($D23="","",VLOOKUP($D23,'[2]Boys Si Main Draw Prep'!$A$7:$P$22,15))</f>
      </c>
      <c r="C23" s="38">
        <f>IF($D23="","",VLOOKUP($D23,'[2]Boys Si Main Draw Prep'!$A$7:$P$22,16))</f>
      </c>
      <c r="D23" s="39"/>
      <c r="E23" s="58">
        <f>UPPER(IF($D23="","",VLOOKUP($D23,'[2]Boys Si Main Draw Prep'!$A$7:$P$22,2)))</f>
      </c>
      <c r="F23" s="58">
        <f>IF($D23="","",VLOOKUP($D23,'[2]Boys Si Main Draw Prep'!$A$7:$P$22,3))</f>
      </c>
      <c r="G23" s="58"/>
      <c r="H23" s="58">
        <f>IF($D23="","",VLOOKUP($D23,'[2]Boys Si Main Draw Prep'!$A$7:$P$22,4))</f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 hidden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 hidden="1">
      <c r="A25" s="50">
        <v>10</v>
      </c>
      <c r="B25" s="38">
        <f>IF($D25="","",VLOOKUP($D25,'[2]Boys Si Main Draw Prep'!$A$7:$P$22,15))</f>
      </c>
      <c r="C25" s="38">
        <f>IF($D25="","",VLOOKUP($D25,'[2]Boys Si Main Draw Prep'!$A$7:$P$22,16))</f>
      </c>
      <c r="D25" s="39"/>
      <c r="E25" s="58">
        <f>UPPER(IF($D25="","",VLOOKUP($D25,'[2]Boys Si Main Draw Prep'!$A$7:$P$22,2)))</f>
      </c>
      <c r="F25" s="58">
        <f>IF($D25="","",VLOOKUP($D25,'[2]Boys Si Main Draw Prep'!$A$7:$P$22,3))</f>
      </c>
      <c r="G25" s="58"/>
      <c r="H25" s="58">
        <f>IF($D25="","",VLOOKUP($D25,'[2]Boys Si Main Draw Prep'!$A$7:$P$22,4))</f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 hidden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 hidden="1">
      <c r="A27" s="50">
        <v>11</v>
      </c>
      <c r="B27" s="38">
        <f>IF($D27="","",VLOOKUP($D27,'[2]Boys Si Main Draw Prep'!$A$7:$P$22,15))</f>
      </c>
      <c r="C27" s="38">
        <f>IF($D27="","",VLOOKUP($D27,'[2]Boys Si Main Draw Prep'!$A$7:$P$22,16))</f>
      </c>
      <c r="D27" s="39"/>
      <c r="E27" s="58">
        <f>UPPER(IF($D27="","",VLOOKUP($D27,'[2]Boys Si Main Draw Prep'!$A$7:$P$22,2)))</f>
      </c>
      <c r="F27" s="58">
        <f>IF($D27="","",VLOOKUP($D27,'[2]Boys Si Main Draw Prep'!$A$7:$P$22,3))</f>
      </c>
      <c r="G27" s="58"/>
      <c r="H27" s="58">
        <f>IF($D27="","",VLOOKUP($D27,'[2]Boys Si Main Draw Prep'!$A$7:$P$22,4))</f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 hidden="1">
      <c r="A28" s="81"/>
      <c r="B28" s="51"/>
      <c r="C28" s="51"/>
      <c r="D28" s="61"/>
      <c r="E28" s="52"/>
      <c r="F28" s="52"/>
      <c r="G28" s="53"/>
      <c r="H28" s="54" t="s">
        <v>14</v>
      </c>
      <c r="I28" s="55"/>
      <c r="J28" s="56">
        <f>UPPER(IF(OR(I28="a",I28="as"),E27,IF(OR(I28="b",I28="bs"),E29,)))</f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 hidden="1">
      <c r="A29" s="37">
        <v>12</v>
      </c>
      <c r="B29" s="38">
        <f>IF($D29="","",VLOOKUP($D29,'[2]Boys Si Main Draw Prep'!$A$7:$P$22,15))</f>
      </c>
      <c r="C29" s="38">
        <f>IF($D29="","",VLOOKUP($D29,'[2]Boys Si Main Draw Prep'!$A$7:$P$22,16))</f>
      </c>
      <c r="D29" s="39"/>
      <c r="E29" s="40">
        <f>UPPER(IF($D29="","",VLOOKUP($D29,'[2]Boys Si Main Draw Prep'!$A$7:$P$22,2)))</f>
      </c>
      <c r="F29" s="40">
        <f>IF($D29="","",VLOOKUP($D29,'[2]Boys Si Main Draw Prep'!$A$7:$P$22,3))</f>
      </c>
      <c r="G29" s="40"/>
      <c r="H29" s="40">
        <f>IF($D29="","",VLOOKUP($D29,'[2]Boys Si Main Draw Prep'!$A$7:$P$22,4))</f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 hidden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 hidden="1">
      <c r="A31" s="50">
        <v>13</v>
      </c>
      <c r="B31" s="38">
        <f>IF($D31="","",VLOOKUP($D31,'[2]Boys Si Main Draw Prep'!$A$7:$P$22,15))</f>
      </c>
      <c r="C31" s="38">
        <f>IF($D31="","",VLOOKUP($D31,'[2]Boys Si Main Draw Prep'!$A$7:$P$22,16))</f>
      </c>
      <c r="D31" s="39"/>
      <c r="E31" s="58">
        <f>UPPER(IF($D31="","",VLOOKUP($D31,'[2]Boys Si Main Draw Prep'!$A$7:$P$22,2)))</f>
      </c>
      <c r="F31" s="58">
        <f>IF($D31="","",VLOOKUP($D31,'[2]Boys Si Main Draw Prep'!$A$7:$P$22,3))</f>
      </c>
      <c r="G31" s="58"/>
      <c r="H31" s="58">
        <f>IF($D31="","",VLOOKUP($D31,'[2]Boys Si Main Draw Prep'!$A$7:$P$22,4))</f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 hidden="1">
      <c r="A32" s="50"/>
      <c r="B32" s="51"/>
      <c r="C32" s="51"/>
      <c r="D32" s="61"/>
      <c r="E32" s="52"/>
      <c r="F32" s="52"/>
      <c r="G32" s="53"/>
      <c r="H32" s="54" t="s">
        <v>14</v>
      </c>
      <c r="I32" s="55"/>
      <c r="J32" s="56">
        <f>UPPER(IF(OR(I32="a",I32="as"),E31,IF(OR(I32="b",I32="bs"),E33,)))</f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 hidden="1">
      <c r="A33" s="50">
        <v>14</v>
      </c>
      <c r="B33" s="38">
        <f>IF($D33="","",VLOOKUP($D33,'[2]Boys Si Main Draw Prep'!$A$7:$P$22,15))</f>
      </c>
      <c r="C33" s="38">
        <f>IF($D33="","",VLOOKUP($D33,'[2]Boys Si Main Draw Prep'!$A$7:$P$22,16))</f>
      </c>
      <c r="D33" s="39"/>
      <c r="E33" s="58">
        <f>UPPER(IF($D33="","",VLOOKUP($D33,'[2]Boys Si Main Draw Prep'!$A$7:$P$22,2)))</f>
      </c>
      <c r="F33" s="58">
        <f>IF($D33="","",VLOOKUP($D33,'[2]Boys Si Main Draw Prep'!$A$7:$P$22,3))</f>
      </c>
      <c r="G33" s="58"/>
      <c r="H33" s="58">
        <f>IF($D33="","",VLOOKUP($D33,'[2]Boys Si Main Draw Prep'!$A$7:$P$22,4))</f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 hidden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 hidden="1">
      <c r="A35" s="50">
        <v>15</v>
      </c>
      <c r="B35" s="38">
        <f>IF($D35="","",VLOOKUP($D35,'[2]Boys Si Main Draw Prep'!$A$7:$P$22,15))</f>
      </c>
      <c r="C35" s="38">
        <f>IF($D35="","",VLOOKUP($D35,'[2]Boys Si Main Draw Prep'!$A$7:$P$22,16))</f>
      </c>
      <c r="D35" s="39"/>
      <c r="E35" s="58">
        <f>UPPER(IF($D35="","",VLOOKUP($D35,'[2]Boys Si Main Draw Prep'!$A$7:$P$22,2)))</f>
      </c>
      <c r="F35" s="58">
        <f>IF($D35="","",VLOOKUP($D35,'[2]Boys Si Main Draw Prep'!$A$7:$P$22,3))</f>
      </c>
      <c r="G35" s="58"/>
      <c r="H35" s="58">
        <f>IF($D35="","",VLOOKUP($D35,'[2]Boys Si Main Draw Prep'!$A$7:$P$22,4))</f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 hidden="1">
      <c r="A36" s="50"/>
      <c r="B36" s="51"/>
      <c r="C36" s="51"/>
      <c r="D36" s="51"/>
      <c r="E36" s="52"/>
      <c r="F36" s="52"/>
      <c r="G36" s="53"/>
      <c r="H36" s="54" t="s">
        <v>14</v>
      </c>
      <c r="I36" s="55"/>
      <c r="J36" s="56">
        <f>UPPER(IF(OR(I36="a",I36="as"),E35,IF(OR(I36="b",I36="bs"),E37,)))</f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 hidden="1">
      <c r="A37" s="37">
        <v>16</v>
      </c>
      <c r="B37" s="38">
        <f>IF($D37="","",VLOOKUP($D37,'[2]Boys Si Main Draw Prep'!$A$7:$P$22,15))</f>
      </c>
      <c r="C37" s="38">
        <f>IF($D37="","",VLOOKUP($D37,'[2]Boys Si Main Draw Prep'!$A$7:$P$22,16))</f>
      </c>
      <c r="D37" s="39"/>
      <c r="E37" s="40">
        <f>UPPER(IF($D37="","",VLOOKUP($D37,'[2]Boys Si Main Draw Prep'!$A$7:$P$22,2)))</f>
      </c>
      <c r="F37" s="40">
        <f>IF($D37="","",VLOOKUP($D37,'[2]Boys Si Main Draw Prep'!$A$7:$P$22,3))</f>
      </c>
      <c r="G37" s="58"/>
      <c r="H37" s="40">
        <f>IF($D37="","",VLOOKUP($D37,'[2]Boys Si Main Draw Prep'!$A$7:$P$22,4))</f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 hidden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 hidden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 hidden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IF(D72&gt;$Q$79,,UPPER(VLOOKUP(D72,'[2]Boys Si Main Draw Prep'!$A$7:$R$134,2)))</f>
        <v>MOHAMMED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IF(D73&gt;$Q$79,,UPPER(VLOOKUP(D73,'[2]Boys Si Main Draw Prep'!$A$7:$R$134,2)))</f>
        <v>DAVIDSON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>
        <f>IF(D74&gt;$Q$79,,UPPER(VLOOKUP(D74,'[2]Boys Si Main Draw Prep'!$A$7:$R$134,2)))</f>
        <v>0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>
        <f>IF(D75&gt;$Q$79,,UPPER(VLOOKUP(D75,'[2]Boys Si Main Draw Prep'!$A$7:$R$134,2)))</f>
        <v>0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MIN(4,'[2]Boys Si Main Draw Prep'!R5)</f>
        <v>2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9 D7 D35 D13 D37 D17 D19 D21 D23 D25 D27 D29 D31 D33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 verticalCentered="1"/>
  <pageMargins left="0.35" right="0.35" top="0.39" bottom="0.39" header="0" footer="0"/>
  <pageSetup horizontalDpi="360" verticalDpi="360" orientation="landscape" scale="12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9"/>
  <dimension ref="A1:T79"/>
  <sheetViews>
    <sheetView showGridLines="0" showZeros="0" zoomScalePageLayoutView="0" workbookViewId="0" topLeftCell="A1">
      <selection activeCell="S26" sqref="S26:S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'[3]Week SetUp'!$A$6</f>
        <v>TECU 2008</v>
      </c>
      <c r="B1" s="1"/>
      <c r="C1" s="2"/>
      <c r="D1" s="2"/>
      <c r="E1" s="2"/>
      <c r="F1" s="2"/>
      <c r="G1" s="2"/>
      <c r="H1" s="2"/>
      <c r="I1" s="3"/>
      <c r="J1" s="4" t="s">
        <v>42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/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3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'[3]Week SetUp'!$A$10</f>
        <v>29/07/2008</v>
      </c>
      <c r="B4" s="17"/>
      <c r="C4" s="17"/>
      <c r="D4" s="18"/>
      <c r="E4" s="18"/>
      <c r="F4" s="18" t="str">
        <f>'[3]Week SetUp'!$C$10</f>
        <v>Pointe-a-Pierre, TRI</v>
      </c>
      <c r="G4" s="19"/>
      <c r="H4" s="18"/>
      <c r="I4" s="20"/>
      <c r="J4" s="144">
        <f>'[3]Week SetUp'!$D$10</f>
        <v>0</v>
      </c>
      <c r="K4" s="20"/>
      <c r="L4" s="22">
        <f>'[3]Week SetUp'!$A$12</f>
        <v>0</v>
      </c>
      <c r="M4" s="20"/>
      <c r="N4" s="18"/>
      <c r="O4" s="20"/>
      <c r="P4" s="18"/>
      <c r="Q4" s="23" t="str">
        <f>'[3]Week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43</v>
      </c>
      <c r="K5" s="28"/>
      <c r="L5" s="26" t="s">
        <v>11</v>
      </c>
      <c r="M5" s="28"/>
      <c r="N5" s="26" t="s">
        <v>12</v>
      </c>
      <c r="O5" s="28"/>
      <c r="P5" s="26" t="s">
        <v>13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IF($D7="","",VLOOKUP($D7,'[3]Boys Si Main Draw Prep'!$A$7:$P$22,15))</f>
        <v>0</v>
      </c>
      <c r="C7" s="38">
        <f>IF($D7="","",VLOOKUP($D7,'[3]Boys Si Main Draw Prep'!$A$7:$P$22,16))</f>
        <v>0</v>
      </c>
      <c r="D7" s="39">
        <v>1</v>
      </c>
      <c r="E7" s="40" t="str">
        <f>UPPER(IF($D7="","",VLOOKUP($D7,'[3]Boys Si Main Draw Prep'!$A$7:$P$22,2)))</f>
        <v>GREIG</v>
      </c>
      <c r="F7" s="40" t="str">
        <f>IF($D7="","",VLOOKUP($D7,'[3]Boys Si Main Draw Prep'!$A$7:$P$22,3))</f>
        <v>Jualon</v>
      </c>
      <c r="G7" s="40"/>
      <c r="H7" s="40">
        <f>IF($D7="","",VLOOKUP($D7,'[3]Boys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 t="s">
        <v>15</v>
      </c>
      <c r="J8" s="56" t="str">
        <f>UPPER(IF(OR(I8="a",I8="as"),E7,IF(OR(I8="b",I8="bs"),E9,)))</f>
        <v>GREIG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IF($D9="","",VLOOKUP($D9,'[3]Boys Si Main Draw Prep'!$A$7:$P$22,15))</f>
        <v>0</v>
      </c>
      <c r="C9" s="38">
        <f>IF($D9="","",VLOOKUP($D9,'[3]Boys Si Main Draw Prep'!$A$7:$P$22,16))</f>
        <v>0</v>
      </c>
      <c r="D9" s="39">
        <v>16</v>
      </c>
      <c r="E9" s="58" t="str">
        <f>UPPER(IF($D9="","",VLOOKUP($D9,'[3]Boys Si Main Draw Prep'!$A$7:$P$22,2)))</f>
        <v>BYE</v>
      </c>
      <c r="F9" s="58">
        <f>IF($D9="","",VLOOKUP($D9,'[3]Boys Si Main Draw Prep'!$A$7:$P$22,3))</f>
        <v>0</v>
      </c>
      <c r="G9" s="58"/>
      <c r="H9" s="58">
        <f>IF($D9="","",VLOOKUP($D9,'[3]Boys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IF($D11="","",VLOOKUP($D11,'[3]Boys Si Main Draw Prep'!$A$7:$P$22,15))</f>
        <v>0</v>
      </c>
      <c r="C11" s="38">
        <f>IF($D11="","",VLOOKUP($D11,'[3]Boys Si Main Draw Prep'!$A$7:$P$22,16))</f>
        <v>0</v>
      </c>
      <c r="D11" s="39">
        <v>6</v>
      </c>
      <c r="E11" s="58" t="str">
        <f>UPPER(IF($D11="","",VLOOKUP($D11,'[3]Boys Si Main Draw Prep'!$A$7:$P$22,2)))</f>
        <v>AMMON</v>
      </c>
      <c r="F11" s="58" t="str">
        <f>IF($D11="","",VLOOKUP($D11,'[3]Boys Si Main Draw Prep'!$A$7:$P$22,3))</f>
        <v>Jacob</v>
      </c>
      <c r="G11" s="58"/>
      <c r="H11" s="58">
        <f>IF($D11="","",VLOOKUP($D11,'[3]Boys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/>
      <c r="J12" s="56">
        <f>UPPER(IF(OR(I12="a",I12="as"),E11,IF(OR(I12="b",I12="bs"),E13,)))</f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IF($D13="","",VLOOKUP($D13,'[3]Boys Si Main Draw Prep'!$A$7:$P$22,15))</f>
        <v>0</v>
      </c>
      <c r="C13" s="38">
        <f>IF($D13="","",VLOOKUP($D13,'[3]Boys Si Main Draw Prep'!$A$7:$P$22,16))</f>
        <v>0</v>
      </c>
      <c r="D13" s="39">
        <v>11</v>
      </c>
      <c r="E13" s="58" t="str">
        <f>UPPER(IF($D13="","",VLOOKUP($D13,'[3]Boys Si Main Draw Prep'!$A$7:$P$22,2)))</f>
        <v>PARTHEEBAN</v>
      </c>
      <c r="F13" s="58" t="str">
        <f>IF($D13="","",VLOOKUP($D13,'[3]Boys Si Main Draw Prep'!$A$7:$P$22,3))</f>
        <v>Sidesh</v>
      </c>
      <c r="G13" s="58"/>
      <c r="H13" s="58">
        <f>IF($D13="","",VLOOKUP($D13,'[3]Boys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IF($D15="","",VLOOKUP($D15,'[3]Boys Si Main Draw Prep'!$A$7:$P$22,15))</f>
        <v>0</v>
      </c>
      <c r="C15" s="38">
        <f>IF($D15="","",VLOOKUP($D15,'[3]Boys Si Main Draw Prep'!$A$7:$P$22,16))</f>
        <v>0</v>
      </c>
      <c r="D15" s="39">
        <v>3</v>
      </c>
      <c r="E15" s="40" t="str">
        <f>UPPER(IF($D15="","",VLOOKUP($D15,'[3]Boys Si Main Draw Prep'!$A$7:$P$22,2)))</f>
        <v>SUITE</v>
      </c>
      <c r="F15" s="40" t="str">
        <f>IF($D15="","",VLOOKUP($D15,'[3]Boys Si Main Draw Prep'!$A$7:$P$22,3))</f>
        <v>Adam</v>
      </c>
      <c r="G15" s="40"/>
      <c r="H15" s="40">
        <f>IF($D15="","",VLOOKUP($D15,'[3]Boys Si Main Draw Prep'!$A$7:$P$22,4))</f>
        <v>0</v>
      </c>
      <c r="I15" s="72"/>
      <c r="J15" s="42"/>
      <c r="K15" s="42"/>
      <c r="L15" s="42"/>
      <c r="M15" s="67"/>
      <c r="N15" s="42"/>
      <c r="O15" s="67"/>
      <c r="P15" s="45"/>
      <c r="Q15" s="46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 t="s">
        <v>15</v>
      </c>
      <c r="J16" s="56" t="str">
        <f>UPPER(IF(OR(I16="a",I16="as"),E15,IF(OR(I16="b",I16="bs"),E17,)))</f>
        <v>SUITE</v>
      </c>
      <c r="K16" s="56"/>
      <c r="L16" s="42"/>
      <c r="M16" s="67"/>
      <c r="N16" s="65"/>
      <c r="O16" s="67"/>
      <c r="P16" s="45"/>
      <c r="Q16" s="46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IF($D17="","",VLOOKUP($D17,'[3]Boys Si Main Draw Prep'!$A$7:$P$22,15))</f>
        <v>0</v>
      </c>
      <c r="C17" s="38">
        <f>IF($D17="","",VLOOKUP($D17,'[3]Boys Si Main Draw Prep'!$A$7:$P$22,16))</f>
        <v>0</v>
      </c>
      <c r="D17" s="39">
        <v>16</v>
      </c>
      <c r="E17" s="58" t="str">
        <f>UPPER(IF($D17="","",VLOOKUP($D17,'[3]Boys Si Main Draw Prep'!$A$7:$P$22,2)))</f>
        <v>BYE</v>
      </c>
      <c r="F17" s="58">
        <f>IF($D17="","",VLOOKUP($D17,'[3]Boys Si Main Draw Prep'!$A$7:$P$22,3))</f>
        <v>0</v>
      </c>
      <c r="G17" s="58"/>
      <c r="H17" s="58">
        <f>IF($D17="","",VLOOKUP($D17,'[3]Boys Si Main Draw Prep'!$A$7:$P$22,4))</f>
        <v>0</v>
      </c>
      <c r="I17" s="59"/>
      <c r="J17" s="42"/>
      <c r="K17" s="60"/>
      <c r="L17" s="42"/>
      <c r="M17" s="67"/>
      <c r="N17" s="65"/>
      <c r="O17" s="67"/>
      <c r="P17" s="45"/>
      <c r="Q17" s="46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67"/>
      <c r="P18" s="45"/>
      <c r="Q18" s="46"/>
      <c r="R18" s="47"/>
    </row>
    <row r="19" spans="1:18" s="48" customFormat="1" ht="9" customHeight="1">
      <c r="A19" s="50">
        <v>7</v>
      </c>
      <c r="B19" s="38">
        <f>IF($D19="","",VLOOKUP($D19,'[3]Boys Si Main Draw Prep'!$A$7:$P$22,15))</f>
        <v>0</v>
      </c>
      <c r="C19" s="38">
        <f>IF($D19="","",VLOOKUP($D19,'[3]Boys Si Main Draw Prep'!$A$7:$P$22,16))</f>
        <v>0</v>
      </c>
      <c r="D19" s="39">
        <v>9</v>
      </c>
      <c r="E19" s="58" t="str">
        <f>UPPER(IF($D19="","",VLOOKUP($D19,'[3]Boys Si Main Draw Prep'!$A$7:$P$22,2)))</f>
        <v>GABRIEL</v>
      </c>
      <c r="F19" s="58" t="str">
        <f>IF($D19="","",VLOOKUP($D19,'[3]Boys Si Main Draw Prep'!$A$7:$P$22,3))</f>
        <v>Ephraim</v>
      </c>
      <c r="G19" s="58"/>
      <c r="H19" s="58">
        <f>IF($D19="","",VLOOKUP($D19,'[3]Boys Si Main Draw Prep'!$A$7:$P$22,4))</f>
        <v>0</v>
      </c>
      <c r="I19" s="41"/>
      <c r="J19" s="42"/>
      <c r="K19" s="66"/>
      <c r="L19" s="42"/>
      <c r="M19" s="65"/>
      <c r="N19" s="65"/>
      <c r="O19" s="67"/>
      <c r="P19" s="45"/>
      <c r="Q19" s="46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/>
      <c r="J20" s="56">
        <f>UPPER(IF(OR(I20="a",I20="as"),E19,IF(OR(I20="b",I20="bs"),E21,)))</f>
      </c>
      <c r="K20" s="68"/>
      <c r="L20" s="42"/>
      <c r="M20" s="65"/>
      <c r="N20" s="65"/>
      <c r="O20" s="67"/>
      <c r="P20" s="45"/>
      <c r="Q20" s="46"/>
      <c r="R20" s="47"/>
    </row>
    <row r="21" spans="1:18" s="48" customFormat="1" ht="9" customHeight="1">
      <c r="A21" s="50">
        <v>8</v>
      </c>
      <c r="B21" s="38">
        <f>IF($D21="","",VLOOKUP($D21,'[3]Boys Si Main Draw Prep'!$A$7:$P$22,15))</f>
        <v>0</v>
      </c>
      <c r="C21" s="38">
        <f>IF($D21="","",VLOOKUP($D21,'[3]Boys Si Main Draw Prep'!$A$7:$P$22,16))</f>
        <v>0</v>
      </c>
      <c r="D21" s="39">
        <v>8</v>
      </c>
      <c r="E21" s="58" t="str">
        <f>UPPER(IF($D21="","",VLOOKUP($D21,'[3]Boys Si Main Draw Prep'!$A$7:$P$22,2)))</f>
        <v>FYZOOL</v>
      </c>
      <c r="F21" s="58" t="str">
        <f>IF($D21="","",VLOOKUP($D21,'[3]Boys Si Main Draw Prep'!$A$7:$P$22,3))</f>
        <v>Kendell</v>
      </c>
      <c r="G21" s="58"/>
      <c r="H21" s="58">
        <f>IF($D21="","",VLOOKUP($D21,'[3]Boys Si Main Draw Prep'!$A$7:$P$22,4))</f>
        <v>0</v>
      </c>
      <c r="I21" s="69"/>
      <c r="J21" s="42"/>
      <c r="K21" s="42"/>
      <c r="L21" s="42"/>
      <c r="M21" s="65"/>
      <c r="N21" s="65"/>
      <c r="O21" s="67"/>
      <c r="P21" s="45"/>
      <c r="Q21" s="46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63"/>
      <c r="P22" s="56">
        <f>UPPER(IF(OR(O22="a",O22="as"),N14,IF(OR(O22="b",O22="bs"),N30,)))</f>
      </c>
      <c r="Q22" s="64"/>
      <c r="R22" s="47"/>
    </row>
    <row r="23" spans="1:18" s="48" customFormat="1" ht="9" customHeight="1">
      <c r="A23" s="50">
        <v>9</v>
      </c>
      <c r="B23" s="38">
        <f>IF($D23="","",VLOOKUP($D23,'[3]Boys Si Main Draw Prep'!$A$7:$P$22,15))</f>
        <v>0</v>
      </c>
      <c r="C23" s="38">
        <f>IF($D23="","",VLOOKUP($D23,'[3]Boys Si Main Draw Prep'!$A$7:$P$22,16))</f>
        <v>0</v>
      </c>
      <c r="D23" s="39">
        <v>5</v>
      </c>
      <c r="E23" s="58" t="str">
        <f>UPPER(IF($D23="","",VLOOKUP($D23,'[3]Boys Si Main Draw Prep'!$A$7:$P$22,2)))</f>
        <v>ALBINO</v>
      </c>
      <c r="F23" s="58" t="str">
        <f>IF($D23="","",VLOOKUP($D23,'[3]Boys Si Main Draw Prep'!$A$7:$P$22,3))</f>
        <v>Nicholas</v>
      </c>
      <c r="G23" s="58"/>
      <c r="H23" s="58">
        <f>IF($D23="","",VLOOKUP($D23,'[3]Boys Si Main Draw Prep'!$A$7:$P$22,4))</f>
        <v>0</v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>
      <c r="A25" s="50">
        <v>10</v>
      </c>
      <c r="B25" s="38">
        <f>IF($D25="","",VLOOKUP($D25,'[3]Boys Si Main Draw Prep'!$A$7:$P$22,15))</f>
        <v>0</v>
      </c>
      <c r="C25" s="38">
        <f>IF($D25="","",VLOOKUP($D25,'[3]Boys Si Main Draw Prep'!$A$7:$P$22,16))</f>
        <v>0</v>
      </c>
      <c r="D25" s="39">
        <v>12</v>
      </c>
      <c r="E25" s="58" t="str">
        <f>UPPER(IF($D25="","",VLOOKUP($D25,'[3]Boys Si Main Draw Prep'!$A$7:$P$22,2)))</f>
        <v>PATRICK</v>
      </c>
      <c r="F25" s="58" t="str">
        <f>IF($D25="","",VLOOKUP($D25,'[3]Boys Si Main Draw Prep'!$A$7:$P$22,3))</f>
        <v>Deurawn</v>
      </c>
      <c r="G25" s="58"/>
      <c r="H25" s="58">
        <f>IF($D25="","",VLOOKUP($D25,'[3]Boys Si Main Draw Prep'!$A$7:$P$22,4))</f>
        <v>0</v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>
      <c r="A27" s="50">
        <v>11</v>
      </c>
      <c r="B27" s="38">
        <f>IF($D27="","",VLOOKUP($D27,'[3]Boys Si Main Draw Prep'!$A$7:$P$22,15))</f>
        <v>0</v>
      </c>
      <c r="C27" s="38">
        <f>IF($D27="","",VLOOKUP($D27,'[3]Boys Si Main Draw Prep'!$A$7:$P$22,16))</f>
        <v>0</v>
      </c>
      <c r="D27" s="39">
        <v>16</v>
      </c>
      <c r="E27" s="58" t="str">
        <f>UPPER(IF($D27="","",VLOOKUP($D27,'[3]Boys Si Main Draw Prep'!$A$7:$P$22,2)))</f>
        <v>BYE</v>
      </c>
      <c r="F27" s="58">
        <f>IF($D27="","",VLOOKUP($D27,'[3]Boys Si Main Draw Prep'!$A$7:$P$22,3))</f>
        <v>0</v>
      </c>
      <c r="G27" s="58"/>
      <c r="H27" s="58">
        <f>IF($D27="","",VLOOKUP($D27,'[3]Boys Si Main Draw Prep'!$A$7:$P$22,4))</f>
        <v>0</v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>
      <c r="A28" s="81"/>
      <c r="B28" s="51"/>
      <c r="C28" s="51"/>
      <c r="D28" s="61"/>
      <c r="E28" s="52"/>
      <c r="F28" s="52"/>
      <c r="G28" s="53"/>
      <c r="H28" s="54" t="s">
        <v>14</v>
      </c>
      <c r="I28" s="55" t="s">
        <v>17</v>
      </c>
      <c r="J28" s="56" t="s">
        <v>44</v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>
      <c r="A29" s="37">
        <v>12</v>
      </c>
      <c r="B29" s="38">
        <f>IF($D29="","",VLOOKUP($D29,'[3]Boys Si Main Draw Prep'!$A$7:$P$22,15))</f>
        <v>0</v>
      </c>
      <c r="C29" s="38">
        <f>IF($D29="","",VLOOKUP($D29,'[3]Boys Si Main Draw Prep'!$A$7:$P$22,16))</f>
        <v>0</v>
      </c>
      <c r="D29" s="39">
        <v>4</v>
      </c>
      <c r="E29" s="40" t="str">
        <f>UPPER(IF($D29="","",VLOOKUP($D29,'[3]Boys Si Main Draw Prep'!$A$7:$P$22,2)))</f>
        <v>TRESTRAIL</v>
      </c>
      <c r="F29" s="40" t="str">
        <f>IF($D29="","",VLOOKUP($D29,'[3]Boys Si Main Draw Prep'!$A$7:$P$22,3))</f>
        <v>Timothy</v>
      </c>
      <c r="G29" s="40"/>
      <c r="H29" s="40">
        <f>IF($D29="","",VLOOKUP($D29,'[3]Boys Si Main Draw Prep'!$A$7:$P$22,4))</f>
        <v>0</v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>
      <c r="A31" s="50">
        <v>13</v>
      </c>
      <c r="B31" s="38">
        <f>IF($D31="","",VLOOKUP($D31,'[3]Boys Si Main Draw Prep'!$A$7:$P$22,15))</f>
        <v>0</v>
      </c>
      <c r="C31" s="38">
        <f>IF($D31="","",VLOOKUP($D31,'[3]Boys Si Main Draw Prep'!$A$7:$P$22,16))</f>
        <v>0</v>
      </c>
      <c r="D31" s="39">
        <v>10</v>
      </c>
      <c r="E31" s="58" t="str">
        <f>UPPER(IF($D31="","",VLOOKUP($D31,'[3]Boys Si Main Draw Prep'!$A$7:$P$22,2)))</f>
        <v>GRANT</v>
      </c>
      <c r="F31" s="58" t="str">
        <f>IF($D31="","",VLOOKUP($D31,'[3]Boys Si Main Draw Prep'!$A$7:$P$22,3))</f>
        <v>Aaron</v>
      </c>
      <c r="G31" s="58"/>
      <c r="H31" s="58">
        <f>IF($D31="","",VLOOKUP($D31,'[3]Boys Si Main Draw Prep'!$A$7:$P$22,4))</f>
        <v>0</v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>
      <c r="A32" s="50"/>
      <c r="B32" s="51"/>
      <c r="C32" s="51"/>
      <c r="D32" s="61"/>
      <c r="E32" s="52"/>
      <c r="F32" s="52"/>
      <c r="G32" s="53"/>
      <c r="H32" s="54" t="s">
        <v>14</v>
      </c>
      <c r="I32" s="55"/>
      <c r="J32" s="56">
        <f>UPPER(IF(OR(I32="a",I32="as"),E31,IF(OR(I32="b",I32="bs"),E33,)))</f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>
      <c r="A33" s="50">
        <v>14</v>
      </c>
      <c r="B33" s="38">
        <f>IF($D33="","",VLOOKUP($D33,'[3]Boys Si Main Draw Prep'!$A$7:$P$22,15))</f>
        <v>0</v>
      </c>
      <c r="C33" s="38">
        <f>IF($D33="","",VLOOKUP($D33,'[3]Boys Si Main Draw Prep'!$A$7:$P$22,16))</f>
        <v>0</v>
      </c>
      <c r="D33" s="39">
        <v>7</v>
      </c>
      <c r="E33" s="58" t="str">
        <f>UPPER(IF($D33="","",VLOOKUP($D33,'[3]Boys Si Main Draw Prep'!$A$7:$P$22,2)))</f>
        <v>EDWARDS</v>
      </c>
      <c r="F33" s="58" t="str">
        <f>IF($D33="","",VLOOKUP($D33,'[3]Boys Si Main Draw Prep'!$A$7:$P$22,3))</f>
        <v>Adrian</v>
      </c>
      <c r="G33" s="58"/>
      <c r="H33" s="58">
        <f>IF($D33="","",VLOOKUP($D33,'[3]Boys Si Main Draw Prep'!$A$7:$P$22,4))</f>
        <v>0</v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>
      <c r="A35" s="50">
        <v>15</v>
      </c>
      <c r="B35" s="38">
        <f>IF($D35="","",VLOOKUP($D35,'[3]Boys Si Main Draw Prep'!$A$7:$P$22,15))</f>
        <v>0</v>
      </c>
      <c r="C35" s="38">
        <f>IF($D35="","",VLOOKUP($D35,'[3]Boys Si Main Draw Prep'!$A$7:$P$22,16))</f>
        <v>0</v>
      </c>
      <c r="D35" s="39">
        <v>16</v>
      </c>
      <c r="E35" s="58" t="str">
        <f>UPPER(IF($D35="","",VLOOKUP($D35,'[3]Boys Si Main Draw Prep'!$A$7:$P$22,2)))</f>
        <v>BYE</v>
      </c>
      <c r="F35" s="58">
        <f>IF($D35="","",VLOOKUP($D35,'[3]Boys Si Main Draw Prep'!$A$7:$P$22,3))</f>
        <v>0</v>
      </c>
      <c r="G35" s="58"/>
      <c r="H35" s="58">
        <f>IF($D35="","",VLOOKUP($D35,'[3]Boys Si Main Draw Prep'!$A$7:$P$22,4))</f>
        <v>0</v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>
      <c r="A36" s="50"/>
      <c r="B36" s="51"/>
      <c r="C36" s="51"/>
      <c r="D36" s="51"/>
      <c r="E36" s="52"/>
      <c r="F36" s="52"/>
      <c r="G36" s="53"/>
      <c r="H36" s="54" t="s">
        <v>14</v>
      </c>
      <c r="I36" s="55" t="s">
        <v>17</v>
      </c>
      <c r="J36" s="56" t="str">
        <f>UPPER(IF(OR(I36="a",I36="as"),E35,IF(OR(I36="b",I36="bs"),E37,)))</f>
        <v>PIRALI</v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>
      <c r="A37" s="37">
        <v>16</v>
      </c>
      <c r="B37" s="38">
        <f>IF($D37="","",VLOOKUP($D37,'[3]Boys Si Main Draw Prep'!$A$7:$P$22,15))</f>
        <v>0</v>
      </c>
      <c r="C37" s="38">
        <f>IF($D37="","",VLOOKUP($D37,'[3]Boys Si Main Draw Prep'!$A$7:$P$22,16))</f>
        <v>0</v>
      </c>
      <c r="D37" s="39">
        <v>2</v>
      </c>
      <c r="E37" s="40" t="str">
        <f>UPPER(IF($D37="","",VLOOKUP($D37,'[3]Boys Si Main Draw Prep'!$A$7:$P$22,2)))</f>
        <v>PIRALI</v>
      </c>
      <c r="F37" s="40" t="str">
        <f>IF($D37="","",VLOOKUP($D37,'[3]Boys Si Main Draw Prep'!$A$7:$P$22,3))</f>
        <v>Chadd</v>
      </c>
      <c r="G37" s="58"/>
      <c r="H37" s="40">
        <f>IF($D37="","",VLOOKUP($D37,'[3]Boys Si Main Draw Prep'!$A$7:$P$22,4))</f>
        <v>0</v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 hidden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IF(D72&gt;$Q$79,,UPPER(VLOOKUP(D72,'[3]Boys Si Main Draw Prep'!$A$7:$R$134,2)))</f>
        <v>GREIG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IF(D73&gt;$Q$79,,UPPER(VLOOKUP(D73,'[3]Boys Si Main Draw Prep'!$A$7:$R$134,2)))</f>
        <v>PIRALI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 t="str">
        <f>IF(D74&gt;$Q$79,,UPPER(VLOOKUP(D74,'[3]Boys Si Main Draw Prep'!$A$7:$R$134,2)))</f>
        <v>SUITE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 t="str">
        <f>IF(D75&gt;$Q$79,,UPPER(VLOOKUP(D75,'[3]Boys Si Main Draw Prep'!$A$7:$R$134,2)))</f>
        <v>TRESTRAIL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MIN(4,'[3]Boys Si Main Draw Prep'!R5)</f>
        <v>4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9 D7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horizontalDpi="360" verticalDpi="360" orientation="landscape" scale="11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0"/>
  <dimension ref="A1:T79"/>
  <sheetViews>
    <sheetView showGridLines="0" showZeros="0" zoomScalePageLayoutView="0" workbookViewId="0" topLeftCell="A1">
      <selection activeCell="P89" sqref="P8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'[3]Week SetUp'!$A$6</f>
        <v>TECU 2008</v>
      </c>
      <c r="B1" s="1"/>
      <c r="C1" s="2"/>
      <c r="D1" s="2"/>
      <c r="E1" s="2"/>
      <c r="F1" s="2"/>
      <c r="G1" s="2"/>
      <c r="H1" s="2"/>
      <c r="I1" s="3"/>
      <c r="J1" s="4" t="s">
        <v>45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 t="s">
        <v>46</v>
      </c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3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'[3]Week SetUp'!$A$10</f>
        <v>29/07/2008</v>
      </c>
      <c r="B4" s="17"/>
      <c r="C4" s="17"/>
      <c r="D4" s="18"/>
      <c r="E4" s="18"/>
      <c r="F4" s="18" t="str">
        <f>'[3]Week SetUp'!$C$10</f>
        <v>Pointe-a-Pierre, TRI</v>
      </c>
      <c r="G4" s="19"/>
      <c r="H4" s="18"/>
      <c r="I4" s="20"/>
      <c r="J4" s="144">
        <f>'[3]Week SetUp'!$D$10</f>
        <v>0</v>
      </c>
      <c r="K4" s="20"/>
      <c r="L4" s="22">
        <f>'[3]Week SetUp'!$A$12</f>
        <v>0</v>
      </c>
      <c r="M4" s="20"/>
      <c r="N4" s="18"/>
      <c r="O4" s="20"/>
      <c r="P4" s="18"/>
      <c r="Q4" s="23" t="str">
        <f>'[3]Week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43</v>
      </c>
      <c r="K5" s="28"/>
      <c r="L5" s="26" t="s">
        <v>11</v>
      </c>
      <c r="M5" s="28"/>
      <c r="N5" s="26" t="s">
        <v>12</v>
      </c>
      <c r="O5" s="28"/>
      <c r="P5" s="26" t="s">
        <v>13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IF($D7="","",VLOOKUP($D7,'[3]Girls Si Main Draw Prep'!$A$7:$P$22,15))</f>
        <v>0</v>
      </c>
      <c r="C7" s="38">
        <f>IF($D7="","",VLOOKUP($D7,'[3]Girls Si Main Draw Prep'!$A$7:$P$22,16))</f>
        <v>0</v>
      </c>
      <c r="D7" s="39">
        <v>1</v>
      </c>
      <c r="E7" s="40" t="str">
        <f>UPPER(IF($D7="","",VLOOKUP($D7,'[3]Girls Si Main Draw Prep'!$A$7:$P$22,2)))</f>
        <v>CHIN</v>
      </c>
      <c r="F7" s="40" t="str">
        <f>IF($D7="","",VLOOKUP($D7,'[3]Girls Si Main Draw Prep'!$A$7:$P$22,3))</f>
        <v>Danielle</v>
      </c>
      <c r="G7" s="40"/>
      <c r="H7" s="40">
        <f>IF($D7="","",VLOOKUP($D7,'[3]Girls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 t="s">
        <v>15</v>
      </c>
      <c r="J8" s="56" t="str">
        <f>UPPER(IF(OR(I8="a",I8="as"),E7,IF(OR(I8="b",I8="bs"),E9,)))</f>
        <v>CHIN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IF($D9="","",VLOOKUP($D9,'[3]Girls Si Main Draw Prep'!$A$7:$P$22,15))</f>
        <v>0</v>
      </c>
      <c r="C9" s="38">
        <f>IF($D9="","",VLOOKUP($D9,'[3]Girls Si Main Draw Prep'!$A$7:$P$22,16))</f>
        <v>0</v>
      </c>
      <c r="D9" s="39">
        <v>8</v>
      </c>
      <c r="E9" s="58" t="str">
        <f>UPPER(IF($D9="","",VLOOKUP($D9,'[3]Girls Si Main Draw Prep'!$A$7:$P$22,2)))</f>
        <v>BYE</v>
      </c>
      <c r="F9" s="58">
        <f>IF($D9="","",VLOOKUP($D9,'[3]Girls Si Main Draw Prep'!$A$7:$P$22,3))</f>
        <v>0</v>
      </c>
      <c r="G9" s="58"/>
      <c r="H9" s="58">
        <f>IF($D9="","",VLOOKUP($D9,'[3]Girls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IF($D11="","",VLOOKUP($D11,'[3]Girls Si Main Draw Prep'!$A$7:$P$22,15))</f>
        <v>0</v>
      </c>
      <c r="C11" s="38">
        <f>IF($D11="","",VLOOKUP($D11,'[3]Girls Si Main Draw Prep'!$A$7:$P$22,16))</f>
        <v>0</v>
      </c>
      <c r="D11" s="39">
        <v>6</v>
      </c>
      <c r="E11" s="58" t="str">
        <f>UPPER(IF($D11="","",VLOOKUP($D11,'[3]Girls Si Main Draw Prep'!$A$7:$P$22,2)))</f>
        <v>MC INTOSH</v>
      </c>
      <c r="F11" s="58" t="str">
        <f>IF($D11="","",VLOOKUP($D11,'[3]Girls Si Main Draw Prep'!$A$7:$P$22,3))</f>
        <v>Kaliasha</v>
      </c>
      <c r="G11" s="58"/>
      <c r="H11" s="58">
        <f>IF($D11="","",VLOOKUP($D11,'[3]Girls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/>
      <c r="J12" s="56">
        <f>UPPER(IF(OR(I12="a",I12="as"),E11,IF(OR(I12="b",I12="bs"),E13,)))</f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IF($D13="","",VLOOKUP($D13,'[3]Girls Si Main Draw Prep'!$A$7:$P$22,15))</f>
        <v>0</v>
      </c>
      <c r="C13" s="38">
        <f>IF($D13="","",VLOOKUP($D13,'[3]Girls Si Main Draw Prep'!$A$7:$P$22,16))</f>
        <v>0</v>
      </c>
      <c r="D13" s="39">
        <v>5</v>
      </c>
      <c r="E13" s="58" t="str">
        <f>UPPER(IF($D13="","",VLOOKUP($D13,'[3]Girls Si Main Draw Prep'!$A$7:$P$22,2)))</f>
        <v>HART</v>
      </c>
      <c r="F13" s="58" t="str">
        <f>IF($D13="","",VLOOKUP($D13,'[3]Girls Si Main Draw Prep'!$A$7:$P$22,3))</f>
        <v>Emily</v>
      </c>
      <c r="G13" s="58"/>
      <c r="H13" s="58">
        <f>IF($D13="","",VLOOKUP($D13,'[3]Girls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IF($D15="","",VLOOKUP($D15,'[3]Girls Si Main Draw Prep'!$A$7:$P$22,15))</f>
        <v>0</v>
      </c>
      <c r="C15" s="38">
        <f>IF($D15="","",VLOOKUP($D15,'[3]Girls Si Main Draw Prep'!$A$7:$P$22,16))</f>
        <v>0</v>
      </c>
      <c r="D15" s="39">
        <v>3</v>
      </c>
      <c r="E15" s="58" t="str">
        <f>UPPER(IF($D15="","",VLOOKUP($D15,'[3]Girls Si Main Draw Prep'!$A$7:$P$22,2)))</f>
        <v>CHOW</v>
      </c>
      <c r="F15" s="58" t="str">
        <f>IF($D15="","",VLOOKUP($D15,'[3]Girls Si Main Draw Prep'!$A$7:$P$22,3))</f>
        <v>Sasha</v>
      </c>
      <c r="G15" s="40"/>
      <c r="H15" s="40">
        <f>IF($D15="","",VLOOKUP($D15,'[3]Girls Si Main Draw Prep'!$A$7:$P$22,4))</f>
        <v>0</v>
      </c>
      <c r="I15" s="72"/>
      <c r="J15" s="42"/>
      <c r="K15" s="42"/>
      <c r="L15" s="42"/>
      <c r="M15" s="67"/>
      <c r="N15" s="42"/>
      <c r="O15" s="73"/>
      <c r="P15" s="74"/>
      <c r="Q15" s="75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/>
      <c r="J16" s="56">
        <f>UPPER(IF(OR(I16="a",I16="as"),E15,IF(OR(I16="b",I16="bs"),E17,)))</f>
      </c>
      <c r="K16" s="56"/>
      <c r="L16" s="42"/>
      <c r="M16" s="67"/>
      <c r="N16" s="65"/>
      <c r="O16" s="73"/>
      <c r="P16" s="74"/>
      <c r="Q16" s="75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IF($D17="","",VLOOKUP($D17,'[3]Girls Si Main Draw Prep'!$A$7:$P$22,15))</f>
        <v>0</v>
      </c>
      <c r="C17" s="38">
        <f>IF($D17="","",VLOOKUP($D17,'[3]Girls Si Main Draw Prep'!$A$7:$P$22,16))</f>
        <v>0</v>
      </c>
      <c r="D17" s="39">
        <v>7</v>
      </c>
      <c r="E17" s="58" t="str">
        <f>UPPER(IF($D17="","",VLOOKUP($D17,'[3]Girls Si Main Draw Prep'!$A$7:$P$22,2)))</f>
        <v>WILLIAMS</v>
      </c>
      <c r="F17" s="58" t="str">
        <f>IF($D17="","",VLOOKUP($D17,'[3]Girls Si Main Draw Prep'!$A$7:$P$22,3))</f>
        <v>Alexandria</v>
      </c>
      <c r="G17" s="58"/>
      <c r="H17" s="58">
        <f>IF($D17="","",VLOOKUP($D17,'[3]Girls Si Main Draw Prep'!$A$7:$P$22,4))</f>
        <v>0</v>
      </c>
      <c r="I17" s="59"/>
      <c r="J17" s="42"/>
      <c r="K17" s="60"/>
      <c r="L17" s="42"/>
      <c r="M17" s="67"/>
      <c r="N17" s="65"/>
      <c r="O17" s="73"/>
      <c r="P17" s="74"/>
      <c r="Q17" s="75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73"/>
      <c r="P18" s="74"/>
      <c r="Q18" s="75"/>
      <c r="R18" s="47"/>
    </row>
    <row r="19" spans="1:18" s="48" customFormat="1" ht="9" customHeight="1">
      <c r="A19" s="50">
        <v>7</v>
      </c>
      <c r="B19" s="38">
        <f>IF($D19="","",VLOOKUP($D19,'[3]Girls Si Main Draw Prep'!$A$7:$P$22,15))</f>
        <v>0</v>
      </c>
      <c r="C19" s="38">
        <f>IF($D19="","",VLOOKUP($D19,'[3]Girls Si Main Draw Prep'!$A$7:$P$22,16))</f>
        <v>0</v>
      </c>
      <c r="D19" s="39">
        <v>4</v>
      </c>
      <c r="E19" s="58" t="str">
        <f>UPPER(IF($D19="","",VLOOKUP($D19,'[3]Girls Si Main Draw Prep'!$A$7:$P$22,2)))</f>
        <v>GARCIA</v>
      </c>
      <c r="F19" s="58" t="str">
        <f>IF($D19="","",VLOOKUP($D19,'[3]Girls Si Main Draw Prep'!$A$7:$P$22,3))</f>
        <v>Alexia</v>
      </c>
      <c r="G19" s="58"/>
      <c r="H19" s="58">
        <f>IF($D19="","",VLOOKUP($D19,'[3]Girls Si Main Draw Prep'!$A$7:$P$22,4))</f>
        <v>0</v>
      </c>
      <c r="I19" s="41"/>
      <c r="J19" s="42"/>
      <c r="K19" s="66"/>
      <c r="L19" s="42"/>
      <c r="M19" s="65"/>
      <c r="N19" s="65"/>
      <c r="O19" s="73"/>
      <c r="P19" s="74"/>
      <c r="Q19" s="75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/>
      <c r="J20" s="56">
        <f>UPPER(IF(OR(I20="a",I20="as"),E19,IF(OR(I20="b",I20="bs"),E21,)))</f>
      </c>
      <c r="K20" s="68"/>
      <c r="L20" s="42"/>
      <c r="M20" s="65"/>
      <c r="N20" s="65"/>
      <c r="O20" s="73"/>
      <c r="P20" s="74"/>
      <c r="Q20" s="75"/>
      <c r="R20" s="47"/>
    </row>
    <row r="21" spans="1:18" s="48" customFormat="1" ht="9" customHeight="1">
      <c r="A21" s="50">
        <v>8</v>
      </c>
      <c r="B21" s="38">
        <f>IF($D21="","",VLOOKUP($D21,'[3]Girls Si Main Draw Prep'!$A$7:$P$22,15))</f>
        <v>0</v>
      </c>
      <c r="C21" s="38">
        <f>IF($D21="","",VLOOKUP($D21,'[3]Girls Si Main Draw Prep'!$A$7:$P$22,16))</f>
        <v>0</v>
      </c>
      <c r="D21" s="39">
        <v>2</v>
      </c>
      <c r="E21" s="40" t="str">
        <f>UPPER(IF($D21="","",VLOOKUP($D21,'[3]Girls Si Main Draw Prep'!$A$7:$P$22,2)))</f>
        <v>SINGH</v>
      </c>
      <c r="F21" s="40" t="str">
        <f>IF($D21="","",VLOOKUP($D21,'[3]Girls Si Main Draw Prep'!$A$7:$P$22,3))</f>
        <v>Sonia</v>
      </c>
      <c r="G21" s="40"/>
      <c r="H21" s="58">
        <f>IF($D21="","",VLOOKUP($D21,'[3]Girls Si Main Draw Prep'!$A$7:$P$22,4))</f>
        <v>0</v>
      </c>
      <c r="I21" s="69"/>
      <c r="J21" s="42"/>
      <c r="K21" s="42"/>
      <c r="L21" s="42"/>
      <c r="M21" s="65"/>
      <c r="N21" s="65"/>
      <c r="O21" s="73"/>
      <c r="P21" s="74"/>
      <c r="Q21" s="75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79"/>
      <c r="P22" s="80">
        <f>UPPER(IF(OR(O22="a",O22="as"),N14,IF(OR(O22="b",O22="bs"),N30,)))</f>
      </c>
      <c r="Q22" s="73"/>
      <c r="R22" s="47"/>
    </row>
    <row r="23" spans="1:18" s="48" customFormat="1" ht="9" customHeight="1" hidden="1">
      <c r="A23" s="50">
        <v>9</v>
      </c>
      <c r="B23" s="38">
        <f>IF($D23="","",VLOOKUP($D23,'[3]Girls Si Main Draw Prep'!$A$7:$P$22,15))</f>
      </c>
      <c r="C23" s="38">
        <f>IF($D23="","",VLOOKUP($D23,'[3]Girls Si Main Draw Prep'!$A$7:$P$22,16))</f>
      </c>
      <c r="D23" s="39"/>
      <c r="E23" s="58">
        <f>UPPER(IF($D23="","",VLOOKUP($D23,'[3]Girls Si Main Draw Prep'!$A$7:$P$22,2)))</f>
      </c>
      <c r="F23" s="58">
        <f>IF($D23="","",VLOOKUP($D23,'[3]Girls Si Main Draw Prep'!$A$7:$P$22,3))</f>
      </c>
      <c r="G23" s="58"/>
      <c r="H23" s="58">
        <f>IF($D23="","",VLOOKUP($D23,'[3]Girls Si Main Draw Prep'!$A$7:$P$22,4))</f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 hidden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 hidden="1">
      <c r="A25" s="50">
        <v>10</v>
      </c>
      <c r="B25" s="38">
        <f>IF($D25="","",VLOOKUP($D25,'[3]Girls Si Main Draw Prep'!$A$7:$P$22,15))</f>
      </c>
      <c r="C25" s="38">
        <f>IF($D25="","",VLOOKUP($D25,'[3]Girls Si Main Draw Prep'!$A$7:$P$22,16))</f>
      </c>
      <c r="D25" s="39"/>
      <c r="E25" s="58">
        <f>UPPER(IF($D25="","",VLOOKUP($D25,'[3]Girls Si Main Draw Prep'!$A$7:$P$22,2)))</f>
      </c>
      <c r="F25" s="58">
        <f>IF($D25="","",VLOOKUP($D25,'[3]Girls Si Main Draw Prep'!$A$7:$P$22,3))</f>
      </c>
      <c r="G25" s="58"/>
      <c r="H25" s="58">
        <f>IF($D25="","",VLOOKUP($D25,'[3]Girls Si Main Draw Prep'!$A$7:$P$22,4))</f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 hidden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 hidden="1">
      <c r="A27" s="50">
        <v>11</v>
      </c>
      <c r="B27" s="38">
        <f>IF($D27="","",VLOOKUP($D27,'[3]Girls Si Main Draw Prep'!$A$7:$P$22,15))</f>
      </c>
      <c r="C27" s="38">
        <f>IF($D27="","",VLOOKUP($D27,'[3]Girls Si Main Draw Prep'!$A$7:$P$22,16))</f>
      </c>
      <c r="D27" s="39"/>
      <c r="E27" s="58">
        <f>UPPER(IF($D27="","",VLOOKUP($D27,'[3]Girls Si Main Draw Prep'!$A$7:$P$22,2)))</f>
      </c>
      <c r="F27" s="58">
        <f>IF($D27="","",VLOOKUP($D27,'[3]Girls Si Main Draw Prep'!$A$7:$P$22,3))</f>
      </c>
      <c r="G27" s="58"/>
      <c r="H27" s="58">
        <f>IF($D27="","",VLOOKUP($D27,'[3]Girls Si Main Draw Prep'!$A$7:$P$22,4))</f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 hidden="1">
      <c r="A28" s="81"/>
      <c r="B28" s="51"/>
      <c r="C28" s="51"/>
      <c r="D28" s="61"/>
      <c r="E28" s="52"/>
      <c r="F28" s="52"/>
      <c r="G28" s="53"/>
      <c r="H28" s="54" t="s">
        <v>14</v>
      </c>
      <c r="I28" s="55"/>
      <c r="J28" s="56">
        <f>UPPER(IF(OR(I28="a",I28="as"),E27,IF(OR(I28="b",I28="bs"),E29,)))</f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 hidden="1">
      <c r="A29" s="37">
        <v>12</v>
      </c>
      <c r="B29" s="38">
        <f>IF($D29="","",VLOOKUP($D29,'[3]Girls Si Main Draw Prep'!$A$7:$P$22,15))</f>
      </c>
      <c r="C29" s="38">
        <f>IF($D29="","",VLOOKUP($D29,'[3]Girls Si Main Draw Prep'!$A$7:$P$22,16))</f>
      </c>
      <c r="D29" s="39"/>
      <c r="E29" s="40">
        <f>UPPER(IF($D29="","",VLOOKUP($D29,'[3]Girls Si Main Draw Prep'!$A$7:$P$22,2)))</f>
      </c>
      <c r="F29" s="40">
        <f>IF($D29="","",VLOOKUP($D29,'[3]Girls Si Main Draw Prep'!$A$7:$P$22,3))</f>
      </c>
      <c r="G29" s="40"/>
      <c r="H29" s="40">
        <f>IF($D29="","",VLOOKUP($D29,'[3]Girls Si Main Draw Prep'!$A$7:$P$22,4))</f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 hidden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 hidden="1">
      <c r="A31" s="50">
        <v>13</v>
      </c>
      <c r="B31" s="38">
        <f>IF($D31="","",VLOOKUP($D31,'[3]Girls Si Main Draw Prep'!$A$7:$P$22,15))</f>
      </c>
      <c r="C31" s="38">
        <f>IF($D31="","",VLOOKUP($D31,'[3]Girls Si Main Draw Prep'!$A$7:$P$22,16))</f>
      </c>
      <c r="D31" s="39"/>
      <c r="E31" s="58">
        <f>UPPER(IF($D31="","",VLOOKUP($D31,'[3]Girls Si Main Draw Prep'!$A$7:$P$22,2)))</f>
      </c>
      <c r="F31" s="58">
        <f>IF($D31="","",VLOOKUP($D31,'[3]Girls Si Main Draw Prep'!$A$7:$P$22,3))</f>
      </c>
      <c r="G31" s="58"/>
      <c r="H31" s="58">
        <f>IF($D31="","",VLOOKUP($D31,'[3]Girls Si Main Draw Prep'!$A$7:$P$22,4))</f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 hidden="1">
      <c r="A32" s="50"/>
      <c r="B32" s="51"/>
      <c r="C32" s="51"/>
      <c r="D32" s="61"/>
      <c r="E32" s="52"/>
      <c r="F32" s="52"/>
      <c r="G32" s="53"/>
      <c r="H32" s="54" t="s">
        <v>14</v>
      </c>
      <c r="I32" s="55"/>
      <c r="J32" s="56">
        <f>UPPER(IF(OR(I32="a",I32="as"),E31,IF(OR(I32="b",I32="bs"),E33,)))</f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 hidden="1">
      <c r="A33" s="50">
        <v>14</v>
      </c>
      <c r="B33" s="38">
        <f>IF($D33="","",VLOOKUP($D33,'[3]Girls Si Main Draw Prep'!$A$7:$P$22,15))</f>
      </c>
      <c r="C33" s="38">
        <f>IF($D33="","",VLOOKUP($D33,'[3]Girls Si Main Draw Prep'!$A$7:$P$22,16))</f>
      </c>
      <c r="D33" s="39"/>
      <c r="E33" s="58">
        <f>UPPER(IF($D33="","",VLOOKUP($D33,'[3]Girls Si Main Draw Prep'!$A$7:$P$22,2)))</f>
      </c>
      <c r="F33" s="58">
        <f>IF($D33="","",VLOOKUP($D33,'[3]Girls Si Main Draw Prep'!$A$7:$P$22,3))</f>
      </c>
      <c r="G33" s="58"/>
      <c r="H33" s="58">
        <f>IF($D33="","",VLOOKUP($D33,'[3]Girls Si Main Draw Prep'!$A$7:$P$22,4))</f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 hidden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 hidden="1">
      <c r="A35" s="50">
        <v>15</v>
      </c>
      <c r="B35" s="38">
        <f>IF($D35="","",VLOOKUP($D35,'[3]Girls Si Main Draw Prep'!$A$7:$P$22,15))</f>
      </c>
      <c r="C35" s="38">
        <f>IF($D35="","",VLOOKUP($D35,'[3]Girls Si Main Draw Prep'!$A$7:$P$22,16))</f>
      </c>
      <c r="D35" s="39"/>
      <c r="E35" s="58">
        <f>UPPER(IF($D35="","",VLOOKUP($D35,'[3]Girls Si Main Draw Prep'!$A$7:$P$22,2)))</f>
      </c>
      <c r="F35" s="58">
        <f>IF($D35="","",VLOOKUP($D35,'[3]Girls Si Main Draw Prep'!$A$7:$P$22,3))</f>
      </c>
      <c r="G35" s="58"/>
      <c r="H35" s="58">
        <f>IF($D35="","",VLOOKUP($D35,'[3]Girls Si Main Draw Prep'!$A$7:$P$22,4))</f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 hidden="1">
      <c r="A36" s="50"/>
      <c r="B36" s="51"/>
      <c r="C36" s="51"/>
      <c r="D36" s="51"/>
      <c r="E36" s="52"/>
      <c r="F36" s="52"/>
      <c r="G36" s="53"/>
      <c r="H36" s="54" t="s">
        <v>14</v>
      </c>
      <c r="I36" s="55"/>
      <c r="J36" s="56">
        <f>UPPER(IF(OR(I36="a",I36="as"),E35,IF(OR(I36="b",I36="bs"),E37,)))</f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 hidden="1">
      <c r="A37" s="37">
        <v>16</v>
      </c>
      <c r="B37" s="38">
        <f>IF($D37="","",VLOOKUP($D37,'[3]Girls Si Main Draw Prep'!$A$7:$P$22,15))</f>
      </c>
      <c r="C37" s="38">
        <f>IF($D37="","",VLOOKUP($D37,'[3]Girls Si Main Draw Prep'!$A$7:$P$22,16))</f>
      </c>
      <c r="D37" s="39"/>
      <c r="E37" s="40">
        <f>UPPER(IF($D37="","",VLOOKUP($D37,'[3]Girls Si Main Draw Prep'!$A$7:$P$22,2)))</f>
      </c>
      <c r="F37" s="40">
        <f>IF($D37="","",VLOOKUP($D37,'[3]Girls Si Main Draw Prep'!$A$7:$P$22,3))</f>
      </c>
      <c r="G37" s="58"/>
      <c r="H37" s="40">
        <f>IF($D37="","",VLOOKUP($D37,'[3]Girls Si Main Draw Prep'!$A$7:$P$22,4))</f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 hidden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 hidden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 hidden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IF(D72&gt;$Q$79,,UPPER(VLOOKUP(D72,'[3]Girls Si Main Draw Prep'!$A$7:$R$134,2)))</f>
        <v>CHIN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IF(D73&gt;$Q$79,,UPPER(VLOOKUP(D73,'[3]Girls Si Main Draw Prep'!$A$7:$R$134,2)))</f>
        <v>SINGH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>
        <f>IF(D74&gt;$Q$79,,UPPER(VLOOKUP(D74,'[3]Girls Si Main Draw Prep'!$A$7:$R$134,2)))</f>
        <v>0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>
        <f>IF(D75&gt;$Q$79,,UPPER(VLOOKUP(D75,'[3]Girls Si Main Draw Prep'!$A$7:$R$134,2)))</f>
        <v>0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MIN(4,'[3]Girls Si Main Draw Prep'!R5)</f>
        <v>2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7 D9 D11 D13 D37 D17 D35 D21 D23 D25 D27 D29 D31 D33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 verticalCentered="1"/>
  <pageMargins left="0.35" right="0.35" top="0.39" bottom="0.39" header="0" footer="0"/>
  <pageSetup horizontalDpi="360" verticalDpi="360" orientation="landscape" scale="12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1"/>
  <dimension ref="A1:T79"/>
  <sheetViews>
    <sheetView showGridLines="0" showZeros="0" workbookViewId="0" topLeftCell="A1">
      <selection activeCell="V76" sqref="V7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4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'[4]Week SetUp'!$A$6</f>
        <v>TECU 2008</v>
      </c>
      <c r="B1" s="1"/>
      <c r="C1" s="2"/>
      <c r="D1" s="2"/>
      <c r="E1" s="2"/>
      <c r="F1" s="2"/>
      <c r="G1" s="2"/>
      <c r="H1" s="2"/>
      <c r="I1" s="3"/>
      <c r="J1" s="4" t="s">
        <v>47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/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45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'[4]Week SetUp'!$A$10</f>
        <v>29/07/2008</v>
      </c>
      <c r="B4" s="17"/>
      <c r="C4" s="17"/>
      <c r="D4" s="18"/>
      <c r="E4" s="18"/>
      <c r="F4" s="18" t="str">
        <f>'[4]Week SetUp'!$C$10</f>
        <v>Pointe-a-Pierre, TRI</v>
      </c>
      <c r="G4" s="19"/>
      <c r="H4" s="18"/>
      <c r="I4" s="20"/>
      <c r="J4" s="146">
        <f>'[4]Week SetUp'!$D$10</f>
        <v>0</v>
      </c>
      <c r="K4" s="20"/>
      <c r="L4" s="22">
        <f>'[4]Week SetUp'!$A$12</f>
        <v>0</v>
      </c>
      <c r="M4" s="20"/>
      <c r="N4" s="18"/>
      <c r="O4" s="20"/>
      <c r="P4" s="18"/>
      <c r="Q4" s="23" t="str">
        <f>'[4]Week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43</v>
      </c>
      <c r="K5" s="28"/>
      <c r="L5" s="26" t="s">
        <v>11</v>
      </c>
      <c r="M5" s="28"/>
      <c r="N5" s="26" t="s">
        <v>12</v>
      </c>
      <c r="O5" s="28"/>
      <c r="P5" s="26" t="s">
        <v>13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IF($D7="","",VLOOKUP($D7,'[4]Boys Si Main Draw Prep'!$A$7:$P$22,15))</f>
        <v>0</v>
      </c>
      <c r="C7" s="38">
        <f>IF($D7="","",VLOOKUP($D7,'[4]Boys Si Main Draw Prep'!$A$7:$P$22,16))</f>
        <v>0</v>
      </c>
      <c r="D7" s="39">
        <v>1</v>
      </c>
      <c r="E7" s="40" t="str">
        <f>UPPER(IF($D7="","",VLOOKUP($D7,'[4]Boys Si Main Draw Prep'!$A$7:$P$22,2)))</f>
        <v>DEONARINE</v>
      </c>
      <c r="F7" s="40" t="str">
        <f>IF($D7="","",VLOOKUP($D7,'[4]Boys Si Main Draw Prep'!$A$7:$P$22,3))</f>
        <v>Raval</v>
      </c>
      <c r="G7" s="40"/>
      <c r="H7" s="40">
        <f>IF($D7="","",VLOOKUP($D7,'[4]Boys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/>
      <c r="J8" s="56">
        <f>UPPER(IF(OR(I8="a",I8="as"),E7,IF(OR(I8="b",I8="bs"),E9,)))</f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IF($D9="","",VLOOKUP($D9,'[4]Boys Si Main Draw Prep'!$A$7:$P$22,15))</f>
        <v>0</v>
      </c>
      <c r="C9" s="38">
        <f>IF($D9="","",VLOOKUP($D9,'[4]Boys Si Main Draw Prep'!$A$7:$P$22,16))</f>
        <v>0</v>
      </c>
      <c r="D9" s="39">
        <v>12</v>
      </c>
      <c r="E9" s="58" t="str">
        <f>UPPER(IF($D9="","",VLOOKUP($D9,'[4]Boys Si Main Draw Prep'!$A$7:$P$22,2)))</f>
        <v>SUITE</v>
      </c>
      <c r="F9" s="58" t="str">
        <f>IF($D9="","",VLOOKUP($D9,'[4]Boys Si Main Draw Prep'!$A$7:$P$22,3))</f>
        <v>Aaron</v>
      </c>
      <c r="G9" s="58"/>
      <c r="H9" s="58">
        <f>IF($D9="","",VLOOKUP($D9,'[4]Boys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IF($D11="","",VLOOKUP($D11,'[4]Boys Si Main Draw Prep'!$A$7:$P$22,15))</f>
        <v>0</v>
      </c>
      <c r="C11" s="38">
        <f>IF($D11="","",VLOOKUP($D11,'[4]Boys Si Main Draw Prep'!$A$7:$P$22,16))</f>
        <v>0</v>
      </c>
      <c r="D11" s="39">
        <v>9</v>
      </c>
      <c r="E11" s="58" t="str">
        <f>UPPER(IF($D11="","",VLOOKUP($D11,'[4]Boys Si Main Draw Prep'!$A$7:$P$22,2)))</f>
        <v>MOONSAR</v>
      </c>
      <c r="F11" s="58" t="str">
        <f>IF($D11="","",VLOOKUP($D11,'[4]Boys Si Main Draw Prep'!$A$7:$P$22,3))</f>
        <v>Rishi</v>
      </c>
      <c r="G11" s="58"/>
      <c r="H11" s="58">
        <f>IF($D11="","",VLOOKUP($D11,'[4]Boys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/>
      <c r="J12" s="56">
        <f>UPPER(IF(OR(I12="a",I12="as"),E11,IF(OR(I12="b",I12="bs"),E13,)))</f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IF($D13="","",VLOOKUP($D13,'[4]Boys Si Main Draw Prep'!$A$7:$P$22,15))</f>
        <v>0</v>
      </c>
      <c r="C13" s="38">
        <f>IF($D13="","",VLOOKUP($D13,'[4]Boys Si Main Draw Prep'!$A$7:$P$22,16))</f>
        <v>0</v>
      </c>
      <c r="D13" s="39">
        <v>8</v>
      </c>
      <c r="E13" s="58" t="str">
        <f>UPPER(IF($D13="","",VLOOKUP($D13,'[4]Boys Si Main Draw Prep'!$A$7:$P$22,2)))</f>
        <v>MITCHELL</v>
      </c>
      <c r="F13" s="58" t="str">
        <f>IF($D13="","",VLOOKUP($D13,'[4]Boys Si Main Draw Prep'!$A$7:$P$22,3))</f>
        <v>Enrico</v>
      </c>
      <c r="G13" s="58"/>
      <c r="H13" s="58">
        <f>IF($D13="","",VLOOKUP($D13,'[4]Boys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IF($D15="","",VLOOKUP($D15,'[4]Boys Si Main Draw Prep'!$A$7:$P$22,15))</f>
        <v>0</v>
      </c>
      <c r="C15" s="38">
        <f>IF($D15="","",VLOOKUP($D15,'[4]Boys Si Main Draw Prep'!$A$7:$P$22,16))</f>
        <v>0</v>
      </c>
      <c r="D15" s="39">
        <v>4</v>
      </c>
      <c r="E15" s="40" t="str">
        <f>UPPER(IF($D15="","",VLOOKUP($D15,'[4]Boys Si Main Draw Prep'!$A$7:$P$22,2)))</f>
        <v>CLEMENT</v>
      </c>
      <c r="F15" s="40" t="str">
        <f>IF($D15="","",VLOOKUP($D15,'[4]Boys Si Main Draw Prep'!$A$7:$P$22,3))</f>
        <v>Denzil</v>
      </c>
      <c r="G15" s="40"/>
      <c r="H15" s="40">
        <f>IF($D15="","",VLOOKUP($D15,'[4]Boys Si Main Draw Prep'!$A$7:$P$22,4))</f>
        <v>0</v>
      </c>
      <c r="I15" s="72"/>
      <c r="J15" s="42"/>
      <c r="K15" s="42"/>
      <c r="L15" s="42"/>
      <c r="M15" s="67"/>
      <c r="N15" s="42"/>
      <c r="O15" s="67"/>
      <c r="P15" s="45"/>
      <c r="Q15" s="46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/>
      <c r="J16" s="56">
        <f>UPPER(IF(OR(I16="a",I16="as"),E15,IF(OR(I16="b",I16="bs"),E17,)))</f>
      </c>
      <c r="K16" s="56"/>
      <c r="L16" s="42"/>
      <c r="M16" s="67"/>
      <c r="N16" s="65"/>
      <c r="O16" s="67"/>
      <c r="P16" s="45"/>
      <c r="Q16" s="46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IF($D17="","",VLOOKUP($D17,'[4]Boys Si Main Draw Prep'!$A$7:$P$22,15))</f>
        <v>0</v>
      </c>
      <c r="C17" s="38">
        <f>IF($D17="","",VLOOKUP($D17,'[4]Boys Si Main Draw Prep'!$A$7:$P$22,16))</f>
        <v>0</v>
      </c>
      <c r="D17" s="39">
        <v>11</v>
      </c>
      <c r="E17" s="58" t="str">
        <f>UPPER(IF($D17="","",VLOOKUP($D17,'[4]Boys Si Main Draw Prep'!$A$7:$P$22,2)))</f>
        <v>SAMMY</v>
      </c>
      <c r="F17" s="58" t="str">
        <f>IF($D17="","",VLOOKUP($D17,'[4]Boys Si Main Draw Prep'!$A$7:$P$22,3))</f>
        <v>Nicholas</v>
      </c>
      <c r="G17" s="58"/>
      <c r="H17" s="58">
        <f>IF($D17="","",VLOOKUP($D17,'[4]Boys Si Main Draw Prep'!$A$7:$P$22,4))</f>
        <v>0</v>
      </c>
      <c r="I17" s="59"/>
      <c r="J17" s="42"/>
      <c r="K17" s="60"/>
      <c r="L17" s="42"/>
      <c r="M17" s="67"/>
      <c r="N17" s="65"/>
      <c r="O17" s="67"/>
      <c r="P17" s="45"/>
      <c r="Q17" s="46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67"/>
      <c r="P18" s="45"/>
      <c r="Q18" s="46"/>
      <c r="R18" s="47"/>
    </row>
    <row r="19" spans="1:18" s="48" customFormat="1" ht="9" customHeight="1">
      <c r="A19" s="50">
        <v>7</v>
      </c>
      <c r="B19" s="38">
        <f>IF($D19="","",VLOOKUP($D19,'[4]Boys Si Main Draw Prep'!$A$7:$P$22,15))</f>
        <v>0</v>
      </c>
      <c r="C19" s="38">
        <f>IF($D19="","",VLOOKUP($D19,'[4]Boys Si Main Draw Prep'!$A$7:$P$22,16))</f>
        <v>0</v>
      </c>
      <c r="D19" s="39">
        <v>14</v>
      </c>
      <c r="E19" s="58" t="str">
        <f>UPPER(IF($D19="","",VLOOKUP($D19,'[4]Boys Si Main Draw Prep'!$A$7:$P$22,2)))</f>
        <v>GREIG</v>
      </c>
      <c r="F19" s="58" t="str">
        <f>IF($D19="","",VLOOKUP($D19,'[4]Boys Si Main Draw Prep'!$A$7:$P$22,3))</f>
        <v>Jualon</v>
      </c>
      <c r="G19" s="58"/>
      <c r="H19" s="58">
        <f>IF($D19="","",VLOOKUP($D19,'[4]Boys Si Main Draw Prep'!$A$7:$P$22,4))</f>
        <v>0</v>
      </c>
      <c r="I19" s="41"/>
      <c r="J19" s="42"/>
      <c r="K19" s="66"/>
      <c r="L19" s="42"/>
      <c r="M19" s="65"/>
      <c r="N19" s="65"/>
      <c r="O19" s="67"/>
      <c r="P19" s="45"/>
      <c r="Q19" s="46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/>
      <c r="J20" s="56">
        <f>UPPER(IF(OR(I20="a",I20="as"),E19,IF(OR(I20="b",I20="bs"),E21,)))</f>
      </c>
      <c r="K20" s="68"/>
      <c r="L20" s="42"/>
      <c r="M20" s="65"/>
      <c r="N20" s="65"/>
      <c r="O20" s="67"/>
      <c r="P20" s="45"/>
      <c r="Q20" s="46"/>
      <c r="R20" s="47"/>
    </row>
    <row r="21" spans="1:18" s="48" customFormat="1" ht="9" customHeight="1">
      <c r="A21" s="50">
        <v>8</v>
      </c>
      <c r="B21" s="38">
        <f>IF($D21="","",VLOOKUP($D21,'[4]Boys Si Main Draw Prep'!$A$7:$P$22,15))</f>
        <v>0</v>
      </c>
      <c r="C21" s="38">
        <f>IF($D21="","",VLOOKUP($D21,'[4]Boys Si Main Draw Prep'!$A$7:$P$22,16))</f>
        <v>0</v>
      </c>
      <c r="D21" s="39">
        <v>6</v>
      </c>
      <c r="E21" s="58" t="str">
        <f>UPPER(IF($D21="","",VLOOKUP($D21,'[4]Boys Si Main Draw Prep'!$A$7:$P$22,2)))</f>
        <v>FRENCHE-VINCENT</v>
      </c>
      <c r="F21" s="58" t="str">
        <f>IF($D21="","",VLOOKUP($D21,'[4]Boys Si Main Draw Prep'!$A$7:$P$22,3))</f>
        <v>Kyle</v>
      </c>
      <c r="G21" s="58"/>
      <c r="H21" s="58">
        <f>IF($D21="","",VLOOKUP($D21,'[4]Boys Si Main Draw Prep'!$A$7:$P$22,4))</f>
        <v>0</v>
      </c>
      <c r="I21" s="69"/>
      <c r="J21" s="42"/>
      <c r="K21" s="42"/>
      <c r="L21" s="42"/>
      <c r="M21" s="65"/>
      <c r="N21" s="65"/>
      <c r="O21" s="67"/>
      <c r="P21" s="45"/>
      <c r="Q21" s="46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63"/>
      <c r="P22" s="56">
        <f>UPPER(IF(OR(O22="a",O22="as"),N14,IF(OR(O22="b",O22="bs"),N30,)))</f>
      </c>
      <c r="Q22" s="64"/>
      <c r="R22" s="47"/>
    </row>
    <row r="23" spans="1:18" s="48" customFormat="1" ht="9" customHeight="1">
      <c r="A23" s="50">
        <v>9</v>
      </c>
      <c r="B23" s="38">
        <f>IF($D23="","",VLOOKUP($D23,'[4]Boys Si Main Draw Prep'!$A$7:$P$22,15))</f>
        <v>0</v>
      </c>
      <c r="C23" s="38">
        <f>IF($D23="","",VLOOKUP($D23,'[4]Boys Si Main Draw Prep'!$A$7:$P$22,16))</f>
        <v>0</v>
      </c>
      <c r="D23" s="39">
        <v>10</v>
      </c>
      <c r="E23" s="58" t="str">
        <f>UPPER(IF($D23="","",VLOOKUP($D23,'[4]Boys Si Main Draw Prep'!$A$7:$P$22,2)))</f>
        <v>PARTHEEBAN</v>
      </c>
      <c r="F23" s="58" t="str">
        <f>IF($D23="","",VLOOKUP($D23,'[4]Boys Si Main Draw Prep'!$A$7:$P$22,3))</f>
        <v>Saliesh</v>
      </c>
      <c r="G23" s="58"/>
      <c r="H23" s="58">
        <f>IF($D23="","",VLOOKUP($D23,'[4]Boys Si Main Draw Prep'!$A$7:$P$22,4))</f>
        <v>0</v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>
      <c r="A25" s="50">
        <v>10</v>
      </c>
      <c r="B25" s="38">
        <f>IF($D25="","",VLOOKUP($D25,'[4]Boys Si Main Draw Prep'!$A$7:$P$22,15))</f>
        <v>0</v>
      </c>
      <c r="C25" s="38">
        <f>IF($D25="","",VLOOKUP($D25,'[4]Boys Si Main Draw Prep'!$A$7:$P$22,16))</f>
        <v>0</v>
      </c>
      <c r="D25" s="39">
        <v>15</v>
      </c>
      <c r="E25" s="58" t="str">
        <f>UPPER(IF($D25="","",VLOOKUP($D25,'[4]Boys Si Main Draw Prep'!$A$7:$P$22,2)))</f>
        <v>PIRALI</v>
      </c>
      <c r="F25" s="58" t="str">
        <f>IF($D25="","",VLOOKUP($D25,'[4]Boys Si Main Draw Prep'!$A$7:$P$22,3))</f>
        <v>Chadd</v>
      </c>
      <c r="G25" s="58"/>
      <c r="H25" s="58">
        <f>IF($D25="","",VLOOKUP($D25,'[4]Boys Si Main Draw Prep'!$A$7:$P$22,4))</f>
        <v>0</v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>
      <c r="A27" s="50">
        <v>11</v>
      </c>
      <c r="B27" s="38">
        <f>IF($D27="","",VLOOKUP($D27,'[4]Boys Si Main Draw Prep'!$A$7:$P$22,15))</f>
        <v>0</v>
      </c>
      <c r="C27" s="38">
        <f>IF($D27="","",VLOOKUP($D27,'[4]Boys Si Main Draw Prep'!$A$7:$P$22,16))</f>
        <v>0</v>
      </c>
      <c r="D27" s="39">
        <v>16</v>
      </c>
      <c r="E27" s="58" t="str">
        <f>UPPER(IF($D27="","",VLOOKUP($D27,'[4]Boys Si Main Draw Prep'!$A$7:$P$22,2)))</f>
        <v>TRESTRAIL</v>
      </c>
      <c r="F27" s="58" t="str">
        <f>IF($D27="","",VLOOKUP($D27,'[4]Boys Si Main Draw Prep'!$A$7:$P$22,3))</f>
        <v>Timothy</v>
      </c>
      <c r="G27" s="58"/>
      <c r="H27" s="58">
        <f>IF($D27="","",VLOOKUP($D27,'[4]Boys Si Main Draw Prep'!$A$7:$P$22,4))</f>
        <v>0</v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>
      <c r="A28" s="81"/>
      <c r="B28" s="51"/>
      <c r="C28" s="51"/>
      <c r="D28" s="61"/>
      <c r="E28" s="52"/>
      <c r="F28" s="52"/>
      <c r="G28" s="53"/>
      <c r="H28" s="54" t="s">
        <v>14</v>
      </c>
      <c r="I28" s="55"/>
      <c r="J28" s="56">
        <f>UPPER(IF(OR(I28="a",I28="as"),E27,IF(OR(I28="b",I28="bs"),E29,)))</f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>
      <c r="A29" s="37">
        <v>12</v>
      </c>
      <c r="B29" s="38">
        <f>IF($D29="","",VLOOKUP($D29,'[4]Boys Si Main Draw Prep'!$A$7:$P$22,15))</f>
        <v>0</v>
      </c>
      <c r="C29" s="38">
        <f>IF($D29="","",VLOOKUP($D29,'[4]Boys Si Main Draw Prep'!$A$7:$P$22,16))</f>
        <v>0</v>
      </c>
      <c r="D29" s="39">
        <v>3</v>
      </c>
      <c r="E29" s="40" t="str">
        <f>UPPER(IF($D29="","",VLOOKUP($D29,'[4]Boys Si Main Draw Prep'!$A$7:$P$22,2)))</f>
        <v>RAMLOCHAN</v>
      </c>
      <c r="F29" s="40" t="str">
        <f>IF($D29="","",VLOOKUP($D29,'[4]Boys Si Main Draw Prep'!$A$7:$P$22,3))</f>
        <v>Rick</v>
      </c>
      <c r="G29" s="40"/>
      <c r="H29" s="40">
        <f>IF($D29="","",VLOOKUP($D29,'[4]Boys Si Main Draw Prep'!$A$7:$P$22,4))</f>
        <v>0</v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>
      <c r="A31" s="50">
        <v>13</v>
      </c>
      <c r="B31" s="38">
        <f>IF($D31="","",VLOOKUP($D31,'[4]Boys Si Main Draw Prep'!$A$7:$P$22,15))</f>
        <v>0</v>
      </c>
      <c r="C31" s="38">
        <f>IF($D31="","",VLOOKUP($D31,'[4]Boys Si Main Draw Prep'!$A$7:$P$22,16))</f>
        <v>0</v>
      </c>
      <c r="D31" s="39">
        <v>5</v>
      </c>
      <c r="E31" s="58" t="str">
        <f>UPPER(IF($D31="","",VLOOKUP($D31,'[4]Boys Si Main Draw Prep'!$A$7:$P$22,2)))</f>
        <v>EDWARDS</v>
      </c>
      <c r="F31" s="58" t="str">
        <f>IF($D31="","",VLOOKUP($D31,'[4]Boys Si Main Draw Prep'!$A$7:$P$22,3))</f>
        <v>Christopher</v>
      </c>
      <c r="G31" s="58"/>
      <c r="H31" s="58">
        <f>IF($D31="","",VLOOKUP($D31,'[4]Boys Si Main Draw Prep'!$A$7:$P$22,4))</f>
        <v>0</v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>
      <c r="A32" s="50"/>
      <c r="B32" s="51"/>
      <c r="C32" s="51"/>
      <c r="D32" s="61"/>
      <c r="E32" s="52"/>
      <c r="F32" s="52"/>
      <c r="G32" s="53"/>
      <c r="H32" s="54" t="s">
        <v>14</v>
      </c>
      <c r="I32" s="55"/>
      <c r="J32" s="56">
        <f>UPPER(IF(OR(I32="a",I32="as"),E31,IF(OR(I32="b",I32="bs"),E33,)))</f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>
      <c r="A33" s="50">
        <v>14</v>
      </c>
      <c r="B33" s="38">
        <f>IF($D33="","",VLOOKUP($D33,'[4]Boys Si Main Draw Prep'!$A$7:$P$22,15))</f>
        <v>0</v>
      </c>
      <c r="C33" s="38">
        <f>IF($D33="","",VLOOKUP($D33,'[4]Boys Si Main Draw Prep'!$A$7:$P$22,16))</f>
        <v>0</v>
      </c>
      <c r="D33" s="39">
        <v>7</v>
      </c>
      <c r="E33" s="58" t="str">
        <f>UPPER(IF($D33="","",VLOOKUP($D33,'[4]Boys Si Main Draw Prep'!$A$7:$P$22,2)))</f>
        <v>KHAN</v>
      </c>
      <c r="F33" s="58" t="str">
        <f>IF($D33="","",VLOOKUP($D33,'[4]Boys Si Main Draw Prep'!$A$7:$P$22,3))</f>
        <v>Tariq</v>
      </c>
      <c r="G33" s="58"/>
      <c r="H33" s="58">
        <f>IF($D33="","",VLOOKUP($D33,'[4]Boys Si Main Draw Prep'!$A$7:$P$22,4))</f>
        <v>0</v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>
      <c r="A35" s="50">
        <v>15</v>
      </c>
      <c r="B35" s="38">
        <f>IF($D35="","",VLOOKUP($D35,'[4]Boys Si Main Draw Prep'!$A$7:$P$22,15))</f>
        <v>0</v>
      </c>
      <c r="C35" s="38">
        <f>IF($D35="","",VLOOKUP($D35,'[4]Boys Si Main Draw Prep'!$A$7:$P$22,16))</f>
        <v>0</v>
      </c>
      <c r="D35" s="39">
        <v>13</v>
      </c>
      <c r="E35" s="58" t="str">
        <f>UPPER(IF($D35="","",VLOOKUP($D35,'[4]Boys Si Main Draw Prep'!$A$7:$P$22,2)))</f>
        <v>CHUNG</v>
      </c>
      <c r="F35" s="58" t="str">
        <f>IF($D35="","",VLOOKUP($D35,'[4]Boys Si Main Draw Prep'!$A$7:$P$22,3))</f>
        <v>James</v>
      </c>
      <c r="G35" s="58"/>
      <c r="H35" s="58">
        <f>IF($D35="","",VLOOKUP($D35,'[4]Boys Si Main Draw Prep'!$A$7:$P$22,4))</f>
        <v>0</v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>
      <c r="A36" s="50"/>
      <c r="B36" s="51"/>
      <c r="C36" s="51"/>
      <c r="D36" s="51"/>
      <c r="E36" s="52"/>
      <c r="F36" s="52"/>
      <c r="G36" s="53"/>
      <c r="H36" s="54" t="s">
        <v>14</v>
      </c>
      <c r="I36" s="55"/>
      <c r="J36" s="56">
        <f>UPPER(IF(OR(I36="a",I36="as"),E35,IF(OR(I36="b",I36="bs"),E37,)))</f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>
      <c r="A37" s="37">
        <v>16</v>
      </c>
      <c r="B37" s="38">
        <f>IF($D37="","",VLOOKUP($D37,'[4]Boys Si Main Draw Prep'!$A$7:$P$22,15))</f>
        <v>0</v>
      </c>
      <c r="C37" s="38">
        <f>IF($D37="","",VLOOKUP($D37,'[4]Boys Si Main Draw Prep'!$A$7:$P$22,16))</f>
        <v>0</v>
      </c>
      <c r="D37" s="39">
        <v>2</v>
      </c>
      <c r="E37" s="40" t="str">
        <f>UPPER(IF($D37="","",VLOOKUP($D37,'[4]Boys Si Main Draw Prep'!$A$7:$P$22,2)))</f>
        <v>BERNARD</v>
      </c>
      <c r="F37" s="40" t="str">
        <f>IF($D37="","",VLOOKUP($D37,'[4]Boys Si Main Draw Prep'!$A$7:$P$22,3))</f>
        <v>Shaquille</v>
      </c>
      <c r="G37" s="58"/>
      <c r="H37" s="40">
        <f>IF($D37="","",VLOOKUP($D37,'[4]Boys Si Main Draw Prep'!$A$7:$P$22,4))</f>
        <v>0</v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 hidden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IF(D72&gt;$Q$79,,UPPER(VLOOKUP(D72,'[4]Boys Si Main Draw Prep'!$A$7:$R$134,2)))</f>
        <v>DEONARINE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IF(D73&gt;$Q$79,,UPPER(VLOOKUP(D73,'[4]Boys Si Main Draw Prep'!$A$7:$R$134,2)))</f>
        <v>BERNARD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 t="str">
        <f>IF(D74&gt;$Q$79,,UPPER(VLOOKUP(D74,'[4]Boys Si Main Draw Prep'!$A$7:$R$134,2)))</f>
        <v>RAMLOCHAN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 t="str">
        <f>IF(D75&gt;$Q$79,,UPPER(VLOOKUP(D75,'[4]Boys Si Main Draw Prep'!$A$7:$R$134,2)))</f>
        <v>CLEMENT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MIN(4,'[4]Boys Si Main Draw Prep'!R5)</f>
        <v>4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9 D7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horizontalDpi="360" verticalDpi="360" orientation="landscape" scale="11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2"/>
  <dimension ref="A1:T79"/>
  <sheetViews>
    <sheetView showGridLines="0" showZeros="0" workbookViewId="0" topLeftCell="A1">
      <selection activeCell="V16" sqref="V1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'[4]Week SetUp'!$A$6</f>
        <v>TECU 2008</v>
      </c>
      <c r="B1" s="1"/>
      <c r="C1" s="2"/>
      <c r="D1" s="2"/>
      <c r="E1" s="2"/>
      <c r="F1" s="2"/>
      <c r="G1" s="2"/>
      <c r="H1" s="2"/>
      <c r="I1" s="3"/>
      <c r="J1" s="4" t="s">
        <v>48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/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45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'[4]Week SetUp'!$A$10</f>
        <v>29/07/2008</v>
      </c>
      <c r="B4" s="17"/>
      <c r="C4" s="17"/>
      <c r="D4" s="18"/>
      <c r="E4" s="18"/>
      <c r="F4" s="18" t="str">
        <f>'[4]Week SetUp'!$C$10</f>
        <v>Pointe-a-Pierre, TRI</v>
      </c>
      <c r="G4" s="19"/>
      <c r="H4" s="18"/>
      <c r="I4" s="20"/>
      <c r="J4" s="146">
        <f>'[4]Week SetUp'!$D$10</f>
        <v>0</v>
      </c>
      <c r="K4" s="20"/>
      <c r="L4" s="22">
        <f>'[4]Week SetUp'!$A$12</f>
        <v>0</v>
      </c>
      <c r="M4" s="20"/>
      <c r="N4" s="18"/>
      <c r="O4" s="20"/>
      <c r="P4" s="18"/>
      <c r="Q4" s="23" t="str">
        <f>'[4]Week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11</v>
      </c>
      <c r="K5" s="28"/>
      <c r="L5" s="26" t="s">
        <v>12</v>
      </c>
      <c r="M5" s="28"/>
      <c r="N5" s="26" t="s">
        <v>13</v>
      </c>
      <c r="O5" s="28"/>
      <c r="P5" s="26"/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IF($D7="","",VLOOKUP($D7,'[4]Girls Si Main Draw Prep'!$A$7:$P$22,15))</f>
        <v>0</v>
      </c>
      <c r="C7" s="38">
        <f>IF($D7="","",VLOOKUP($D7,'[4]Girls Si Main Draw Prep'!$A$7:$P$22,16))</f>
        <v>0</v>
      </c>
      <c r="D7" s="39">
        <v>1</v>
      </c>
      <c r="E7" s="40" t="str">
        <f>UPPER(IF($D7="","",VLOOKUP($D7,'[4]Girls Si Main Draw Prep'!$A$7:$P$22,2)))</f>
        <v>BEGG</v>
      </c>
      <c r="F7" s="40" t="str">
        <f>IF($D7="","",VLOOKUP($D7,'[4]Girls Si Main Draw Prep'!$A$7:$P$22,3))</f>
        <v>Sophia</v>
      </c>
      <c r="G7" s="40"/>
      <c r="H7" s="40">
        <f>IF($D7="","",VLOOKUP($D7,'[4]Girls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 t="s">
        <v>15</v>
      </c>
      <c r="J8" s="56" t="str">
        <f>UPPER(IF(OR(I8="a",I8="as"),E7,IF(OR(I8="b",I8="bs"),E9,)))</f>
        <v>BEGG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IF($D9="","",VLOOKUP($D9,'[4]Girls Si Main Draw Prep'!$A$7:$P$22,15))</f>
        <v>0</v>
      </c>
      <c r="C9" s="38">
        <f>IF($D9="","",VLOOKUP($D9,'[4]Girls Si Main Draw Prep'!$A$7:$P$22,16))</f>
        <v>0</v>
      </c>
      <c r="D9" s="39">
        <v>8</v>
      </c>
      <c r="E9" s="58" t="str">
        <f>UPPER(IF($D9="","",VLOOKUP($D9,'[4]Girls Si Main Draw Prep'!$A$7:$P$22,2)))</f>
        <v>BYE</v>
      </c>
      <c r="F9" s="58">
        <f>IF($D9="","",VLOOKUP($D9,'[4]Girls Si Main Draw Prep'!$A$7:$P$22,3))</f>
        <v>0</v>
      </c>
      <c r="G9" s="58"/>
      <c r="H9" s="58">
        <f>IF($D9="","",VLOOKUP($D9,'[4]Girls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IF($D11="","",VLOOKUP($D11,'[4]Girls Si Main Draw Prep'!$A$7:$P$22,15))</f>
        <v>0</v>
      </c>
      <c r="C11" s="38">
        <f>IF($D11="","",VLOOKUP($D11,'[4]Girls Si Main Draw Prep'!$A$7:$P$22,16))</f>
        <v>0</v>
      </c>
      <c r="D11" s="39">
        <v>4</v>
      </c>
      <c r="E11" s="58" t="str">
        <f>UPPER(IF($D11="","",VLOOKUP($D11,'[4]Girls Si Main Draw Prep'!$A$7:$P$22,2)))</f>
        <v>PATRICK</v>
      </c>
      <c r="F11" s="58" t="str">
        <f>IF($D11="","",VLOOKUP($D11,'[4]Girls Si Main Draw Prep'!$A$7:$P$22,3))</f>
        <v>Shaneece</v>
      </c>
      <c r="G11" s="58"/>
      <c r="H11" s="58">
        <f>IF($D11="","",VLOOKUP($D11,'[4]Girls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/>
      <c r="J12" s="56">
        <f>UPPER(IF(OR(I12="a",I12="as"),E11,IF(OR(I12="b",I12="bs"),E13,)))</f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IF($D13="","",VLOOKUP($D13,'[4]Girls Si Main Draw Prep'!$A$7:$P$22,15))</f>
        <v>0</v>
      </c>
      <c r="C13" s="38">
        <f>IF($D13="","",VLOOKUP($D13,'[4]Girls Si Main Draw Prep'!$A$7:$P$22,16))</f>
        <v>0</v>
      </c>
      <c r="D13" s="39">
        <v>3</v>
      </c>
      <c r="E13" s="58" t="str">
        <f>UPPER(IF($D13="","",VLOOKUP($D13,'[4]Girls Si Main Draw Prep'!$A$7:$P$22,2)))</f>
        <v>BOBB</v>
      </c>
      <c r="F13" s="58" t="str">
        <f>IF($D13="","",VLOOKUP($D13,'[4]Girls Si Main Draw Prep'!$A$7:$P$22,3))</f>
        <v>Claire-Marie</v>
      </c>
      <c r="G13" s="58"/>
      <c r="H13" s="58">
        <f>IF($D13="","",VLOOKUP($D13,'[4]Girls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IF($D15="","",VLOOKUP($D15,'[4]Girls Si Main Draw Prep'!$A$7:$P$22,15))</f>
        <v>0</v>
      </c>
      <c r="C15" s="38">
        <f>IF($D15="","",VLOOKUP($D15,'[4]Girls Si Main Draw Prep'!$A$7:$P$22,16))</f>
        <v>0</v>
      </c>
      <c r="D15" s="39">
        <v>6</v>
      </c>
      <c r="E15" s="58" t="str">
        <f>UPPER(IF($D15="","",VLOOKUP($D15,'[4]Girls Si Main Draw Prep'!$A$7:$P$22,2)))</f>
        <v>PROVIDENCE</v>
      </c>
      <c r="F15" s="58" t="str">
        <f>IF($D15="","",VLOOKUP($D15,'[4]Girls Si Main Draw Prep'!$A$7:$P$22,3))</f>
        <v>Kerlece</v>
      </c>
      <c r="G15" s="58"/>
      <c r="H15" s="40">
        <f>IF($D15="","",VLOOKUP($D15,'[4]Girls Si Main Draw Prep'!$A$7:$P$22,4))</f>
        <v>0</v>
      </c>
      <c r="I15" s="72"/>
      <c r="J15" s="42"/>
      <c r="K15" s="42"/>
      <c r="L15" s="42"/>
      <c r="M15" s="67"/>
      <c r="N15" s="42"/>
      <c r="O15" s="73"/>
      <c r="P15" s="74"/>
      <c r="Q15" s="75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/>
      <c r="J16" s="56">
        <f>UPPER(IF(OR(I16="a",I16="as"),E15,IF(OR(I16="b",I16="bs"),E17,)))</f>
      </c>
      <c r="K16" s="56"/>
      <c r="L16" s="42"/>
      <c r="M16" s="67"/>
      <c r="N16" s="65"/>
      <c r="O16" s="73"/>
      <c r="P16" s="74"/>
      <c r="Q16" s="75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IF($D17="","",VLOOKUP($D17,'[4]Girls Si Main Draw Prep'!$A$7:$P$22,15))</f>
        <v>0</v>
      </c>
      <c r="C17" s="38">
        <f>IF($D17="","",VLOOKUP($D17,'[4]Girls Si Main Draw Prep'!$A$7:$P$22,16))</f>
        <v>0</v>
      </c>
      <c r="D17" s="39">
        <v>7</v>
      </c>
      <c r="E17" s="58" t="str">
        <f>UPPER(IF($D17="","",VLOOKUP($D17,'[4]Girls Si Main Draw Prep'!$A$7:$P$22,2)))</f>
        <v>SELLIER</v>
      </c>
      <c r="F17" s="58" t="str">
        <f>IF($D17="","",VLOOKUP($D17,'[4]Girls Si Main Draw Prep'!$A$7:$P$22,3))</f>
        <v>Trevine</v>
      </c>
      <c r="G17" s="58"/>
      <c r="H17" s="58">
        <f>IF($D17="","",VLOOKUP($D17,'[4]Girls Si Main Draw Prep'!$A$7:$P$22,4))</f>
        <v>0</v>
      </c>
      <c r="I17" s="59"/>
      <c r="J17" s="42"/>
      <c r="K17" s="60"/>
      <c r="L17" s="42"/>
      <c r="M17" s="67"/>
      <c r="N17" s="65"/>
      <c r="O17" s="73"/>
      <c r="P17" s="74"/>
      <c r="Q17" s="75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73"/>
      <c r="P18" s="74"/>
      <c r="Q18" s="75"/>
      <c r="R18" s="47"/>
    </row>
    <row r="19" spans="1:18" s="48" customFormat="1" ht="9" customHeight="1">
      <c r="A19" s="50">
        <v>7</v>
      </c>
      <c r="B19" s="38">
        <f>IF($D19="","",VLOOKUP($D19,'[4]Girls Si Main Draw Prep'!$A$7:$P$22,15))</f>
        <v>0</v>
      </c>
      <c r="C19" s="38">
        <f>IF($D19="","",VLOOKUP($D19,'[4]Girls Si Main Draw Prep'!$A$7:$P$22,16))</f>
        <v>0</v>
      </c>
      <c r="D19" s="39">
        <v>5</v>
      </c>
      <c r="E19" s="58" t="str">
        <f>UPPER(IF($D19="","",VLOOKUP($D19,'[4]Girls Si Main Draw Prep'!$A$7:$P$22,2)))</f>
        <v>PHILLIPS</v>
      </c>
      <c r="F19" s="58" t="str">
        <f>IF($D19="","",VLOOKUP($D19,'[4]Girls Si Main Draw Prep'!$A$7:$P$22,3))</f>
        <v>Shonae</v>
      </c>
      <c r="G19" s="58"/>
      <c r="H19" s="58">
        <f>IF($D19="","",VLOOKUP($D19,'[4]Girls Si Main Draw Prep'!$A$7:$P$22,4))</f>
        <v>0</v>
      </c>
      <c r="I19" s="41"/>
      <c r="J19" s="42"/>
      <c r="K19" s="66"/>
      <c r="L19" s="42"/>
      <c r="M19" s="65"/>
      <c r="N19" s="65"/>
      <c r="O19" s="73"/>
      <c r="P19" s="74"/>
      <c r="Q19" s="75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/>
      <c r="J20" s="56">
        <f>UPPER(IF(OR(I20="a",I20="as"),E19,IF(OR(I20="b",I20="bs"),E21,)))</f>
      </c>
      <c r="K20" s="68"/>
      <c r="L20" s="42"/>
      <c r="M20" s="65"/>
      <c r="N20" s="65"/>
      <c r="O20" s="73"/>
      <c r="P20" s="74"/>
      <c r="Q20" s="75"/>
      <c r="R20" s="47"/>
    </row>
    <row r="21" spans="1:18" s="48" customFormat="1" ht="9" customHeight="1">
      <c r="A21" s="50">
        <v>8</v>
      </c>
      <c r="B21" s="38">
        <f>IF($D21="","",VLOOKUP($D21,'[4]Girls Si Main Draw Prep'!$A$7:$P$22,15))</f>
        <v>0</v>
      </c>
      <c r="C21" s="38">
        <f>IF($D21="","",VLOOKUP($D21,'[4]Girls Si Main Draw Prep'!$A$7:$P$22,16))</f>
        <v>0</v>
      </c>
      <c r="D21" s="39">
        <v>2</v>
      </c>
      <c r="E21" s="40" t="str">
        <f>UPPER(IF($D21="","",VLOOKUP($D21,'[4]Girls Si Main Draw Prep'!$A$7:$P$22,2)))</f>
        <v>RAMGOOLAM</v>
      </c>
      <c r="F21" s="40" t="str">
        <f>IF($D21="","",VLOOKUP($D21,'[4]Girls Si Main Draw Prep'!$A$7:$P$22,3))</f>
        <v>Adele</v>
      </c>
      <c r="G21" s="40"/>
      <c r="H21" s="58">
        <f>IF($D21="","",VLOOKUP($D21,'[4]Girls Si Main Draw Prep'!$A$7:$P$22,4))</f>
        <v>0</v>
      </c>
      <c r="I21" s="69"/>
      <c r="J21" s="42"/>
      <c r="K21" s="42"/>
      <c r="L21" s="42"/>
      <c r="M21" s="65"/>
      <c r="N21" s="65"/>
      <c r="O21" s="73"/>
      <c r="P21" s="74"/>
      <c r="Q21" s="75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79"/>
      <c r="P22" s="80">
        <f>UPPER(IF(OR(O22="a",O22="as"),N14,IF(OR(O22="b",O22="bs"),N30,)))</f>
      </c>
      <c r="Q22" s="73"/>
      <c r="R22" s="47"/>
    </row>
    <row r="23" spans="1:18" s="48" customFormat="1" ht="9" customHeight="1" hidden="1">
      <c r="A23" s="50">
        <v>9</v>
      </c>
      <c r="B23" s="38">
        <f>IF($D23="","",VLOOKUP($D23,'[4]Girls Si Main Draw Prep'!$A$7:$P$22,15))</f>
      </c>
      <c r="C23" s="38">
        <f>IF($D23="","",VLOOKUP($D23,'[4]Girls Si Main Draw Prep'!$A$7:$P$22,16))</f>
      </c>
      <c r="D23" s="39"/>
      <c r="E23" s="58">
        <f>UPPER(IF($D23="","",VLOOKUP($D23,'[4]Girls Si Main Draw Prep'!$A$7:$P$22,2)))</f>
      </c>
      <c r="F23" s="58">
        <f>IF($D23="","",VLOOKUP($D23,'[4]Girls Si Main Draw Prep'!$A$7:$P$22,3))</f>
      </c>
      <c r="G23" s="58"/>
      <c r="H23" s="58">
        <f>IF($D23="","",VLOOKUP($D23,'[4]Girls Si Main Draw Prep'!$A$7:$P$22,4))</f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 hidden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 hidden="1">
      <c r="A25" s="50">
        <v>10</v>
      </c>
      <c r="B25" s="38">
        <f>IF($D25="","",VLOOKUP($D25,'[4]Girls Si Main Draw Prep'!$A$7:$P$22,15))</f>
      </c>
      <c r="C25" s="38">
        <f>IF($D25="","",VLOOKUP($D25,'[4]Girls Si Main Draw Prep'!$A$7:$P$22,16))</f>
      </c>
      <c r="D25" s="39"/>
      <c r="E25" s="58">
        <f>UPPER(IF($D25="","",VLOOKUP($D25,'[4]Girls Si Main Draw Prep'!$A$7:$P$22,2)))</f>
      </c>
      <c r="F25" s="58">
        <f>IF($D25="","",VLOOKUP($D25,'[4]Girls Si Main Draw Prep'!$A$7:$P$22,3))</f>
      </c>
      <c r="G25" s="58"/>
      <c r="H25" s="58">
        <f>IF($D25="","",VLOOKUP($D25,'[4]Girls Si Main Draw Prep'!$A$7:$P$22,4))</f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 hidden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 hidden="1">
      <c r="A27" s="50">
        <v>11</v>
      </c>
      <c r="B27" s="38">
        <f>IF($D27="","",VLOOKUP($D27,'[4]Girls Si Main Draw Prep'!$A$7:$P$22,15))</f>
      </c>
      <c r="C27" s="38">
        <f>IF($D27="","",VLOOKUP($D27,'[4]Girls Si Main Draw Prep'!$A$7:$P$22,16))</f>
      </c>
      <c r="D27" s="39"/>
      <c r="E27" s="58">
        <f>UPPER(IF($D27="","",VLOOKUP($D27,'[4]Girls Si Main Draw Prep'!$A$7:$P$22,2)))</f>
      </c>
      <c r="F27" s="58">
        <f>IF($D27="","",VLOOKUP($D27,'[4]Girls Si Main Draw Prep'!$A$7:$P$22,3))</f>
      </c>
      <c r="G27" s="58"/>
      <c r="H27" s="58">
        <f>IF($D27="","",VLOOKUP($D27,'[4]Girls Si Main Draw Prep'!$A$7:$P$22,4))</f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 hidden="1">
      <c r="A28" s="81"/>
      <c r="B28" s="51"/>
      <c r="C28" s="51"/>
      <c r="D28" s="61"/>
      <c r="E28" s="52"/>
      <c r="F28" s="52"/>
      <c r="G28" s="53"/>
      <c r="H28" s="54" t="s">
        <v>14</v>
      </c>
      <c r="I28" s="55"/>
      <c r="J28" s="56">
        <f>UPPER(IF(OR(I28="a",I28="as"),E27,IF(OR(I28="b",I28="bs"),E29,)))</f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 hidden="1">
      <c r="A29" s="37">
        <v>12</v>
      </c>
      <c r="B29" s="38">
        <f>IF($D29="","",VLOOKUP($D29,'[4]Girls Si Main Draw Prep'!$A$7:$P$22,15))</f>
      </c>
      <c r="C29" s="38">
        <f>IF($D29="","",VLOOKUP($D29,'[4]Girls Si Main Draw Prep'!$A$7:$P$22,16))</f>
      </c>
      <c r="D29" s="39"/>
      <c r="E29" s="40">
        <f>UPPER(IF($D29="","",VLOOKUP($D29,'[4]Girls Si Main Draw Prep'!$A$7:$P$22,2)))</f>
      </c>
      <c r="F29" s="40">
        <f>IF($D29="","",VLOOKUP($D29,'[4]Girls Si Main Draw Prep'!$A$7:$P$22,3))</f>
      </c>
      <c r="G29" s="40"/>
      <c r="H29" s="40">
        <f>IF($D29="","",VLOOKUP($D29,'[4]Girls Si Main Draw Prep'!$A$7:$P$22,4))</f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 hidden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 hidden="1">
      <c r="A31" s="50">
        <v>13</v>
      </c>
      <c r="B31" s="38">
        <f>IF($D31="","",VLOOKUP($D31,'[4]Girls Si Main Draw Prep'!$A$7:$P$22,15))</f>
      </c>
      <c r="C31" s="38">
        <f>IF($D31="","",VLOOKUP($D31,'[4]Girls Si Main Draw Prep'!$A$7:$P$22,16))</f>
      </c>
      <c r="D31" s="39"/>
      <c r="E31" s="58">
        <f>UPPER(IF($D31="","",VLOOKUP($D31,'[4]Girls Si Main Draw Prep'!$A$7:$P$22,2)))</f>
      </c>
      <c r="F31" s="58">
        <f>IF($D31="","",VLOOKUP($D31,'[4]Girls Si Main Draw Prep'!$A$7:$P$22,3))</f>
      </c>
      <c r="G31" s="58"/>
      <c r="H31" s="58">
        <f>IF($D31="","",VLOOKUP($D31,'[4]Girls Si Main Draw Prep'!$A$7:$P$22,4))</f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 hidden="1">
      <c r="A32" s="50"/>
      <c r="B32" s="51"/>
      <c r="C32" s="51"/>
      <c r="D32" s="61"/>
      <c r="E32" s="52"/>
      <c r="F32" s="52"/>
      <c r="G32" s="53"/>
      <c r="H32" s="54" t="s">
        <v>14</v>
      </c>
      <c r="I32" s="55"/>
      <c r="J32" s="56">
        <f>UPPER(IF(OR(I32="a",I32="as"),E31,IF(OR(I32="b",I32="bs"),E33,)))</f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 hidden="1">
      <c r="A33" s="50">
        <v>14</v>
      </c>
      <c r="B33" s="38">
        <f>IF($D33="","",VLOOKUP($D33,'[4]Girls Si Main Draw Prep'!$A$7:$P$22,15))</f>
      </c>
      <c r="C33" s="38">
        <f>IF($D33="","",VLOOKUP($D33,'[4]Girls Si Main Draw Prep'!$A$7:$P$22,16))</f>
      </c>
      <c r="D33" s="39"/>
      <c r="E33" s="58">
        <f>UPPER(IF($D33="","",VLOOKUP($D33,'[4]Girls Si Main Draw Prep'!$A$7:$P$22,2)))</f>
      </c>
      <c r="F33" s="58">
        <f>IF($D33="","",VLOOKUP($D33,'[4]Girls Si Main Draw Prep'!$A$7:$P$22,3))</f>
      </c>
      <c r="G33" s="58"/>
      <c r="H33" s="58">
        <f>IF($D33="","",VLOOKUP($D33,'[4]Girls Si Main Draw Prep'!$A$7:$P$22,4))</f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 hidden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 hidden="1">
      <c r="A35" s="50">
        <v>15</v>
      </c>
      <c r="B35" s="38">
        <f>IF($D35="","",VLOOKUP($D35,'[4]Girls Si Main Draw Prep'!$A$7:$P$22,15))</f>
      </c>
      <c r="C35" s="38">
        <f>IF($D35="","",VLOOKUP($D35,'[4]Girls Si Main Draw Prep'!$A$7:$P$22,16))</f>
      </c>
      <c r="D35" s="39"/>
      <c r="E35" s="58">
        <f>UPPER(IF($D35="","",VLOOKUP($D35,'[4]Girls Si Main Draw Prep'!$A$7:$P$22,2)))</f>
      </c>
      <c r="F35" s="58">
        <f>IF($D35="","",VLOOKUP($D35,'[4]Girls Si Main Draw Prep'!$A$7:$P$22,3))</f>
      </c>
      <c r="G35" s="58"/>
      <c r="H35" s="58">
        <f>IF($D35="","",VLOOKUP($D35,'[4]Girls Si Main Draw Prep'!$A$7:$P$22,4))</f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 hidden="1">
      <c r="A36" s="50"/>
      <c r="B36" s="51"/>
      <c r="C36" s="51"/>
      <c r="D36" s="51"/>
      <c r="E36" s="52"/>
      <c r="F36" s="52"/>
      <c r="G36" s="53"/>
      <c r="H36" s="54" t="s">
        <v>14</v>
      </c>
      <c r="I36" s="55"/>
      <c r="J36" s="56">
        <f>UPPER(IF(OR(I36="a",I36="as"),E35,IF(OR(I36="b",I36="bs"),E37,)))</f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 hidden="1">
      <c r="A37" s="37">
        <v>16</v>
      </c>
      <c r="B37" s="38">
        <f>IF($D37="","",VLOOKUP($D37,'[4]Girls Si Main Draw Prep'!$A$7:$P$22,15))</f>
      </c>
      <c r="C37" s="38">
        <f>IF($D37="","",VLOOKUP($D37,'[4]Girls Si Main Draw Prep'!$A$7:$P$22,16))</f>
      </c>
      <c r="D37" s="39"/>
      <c r="E37" s="40">
        <f>UPPER(IF($D37="","",VLOOKUP($D37,'[4]Girls Si Main Draw Prep'!$A$7:$P$22,2)))</f>
      </c>
      <c r="F37" s="40">
        <f>IF($D37="","",VLOOKUP($D37,'[4]Girls Si Main Draw Prep'!$A$7:$P$22,3))</f>
      </c>
      <c r="G37" s="58"/>
      <c r="H37" s="40">
        <f>IF($D37="","",VLOOKUP($D37,'[4]Girls Si Main Draw Prep'!$A$7:$P$22,4))</f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 hidden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 hidden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IF(D72&gt;$Q$79,,UPPER(VLOOKUP(D72,'[4]Girls Si Main Draw Prep'!$A$7:$R$134,2)))</f>
        <v>BEGG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IF(D73&gt;$Q$79,,UPPER(VLOOKUP(D73,'[4]Girls Si Main Draw Prep'!$A$7:$R$134,2)))</f>
        <v>RAMGOOLAM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>
        <f>IF(D74&gt;$Q$79,,UPPER(VLOOKUP(D74,'[4]Girls Si Main Draw Prep'!$A$7:$R$134,2)))</f>
        <v>0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>
        <f>IF(D75&gt;$Q$79,,UPPER(VLOOKUP(D75,'[4]Girls Si Main Draw Prep'!$A$7:$R$134,2)))</f>
        <v>0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MIN(4,'[4]Girls Si Main Draw Prep'!R5)</f>
        <v>2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7 D9 D35 D37 D15 D17 D19 D21 D23 D25 D27 D29 D31 D33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 verticalCentered="1"/>
  <pageMargins left="0.35" right="0.35" top="0.39" bottom="0.39" header="0" footer="0"/>
  <pageSetup horizontalDpi="360" verticalDpi="360" orientation="landscape" scale="11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3"/>
  <dimension ref="A1:T79"/>
  <sheetViews>
    <sheetView showGridLines="0" showZeros="0" workbookViewId="0" topLeftCell="A1">
      <selection activeCell="V12" sqref="V1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'[5]Week SetUp'!$A$6</f>
        <v>TECU 2008</v>
      </c>
      <c r="B1" s="1"/>
      <c r="C1" s="2"/>
      <c r="D1" s="2"/>
      <c r="E1" s="2"/>
      <c r="F1" s="2"/>
      <c r="G1" s="2"/>
      <c r="H1" s="2"/>
      <c r="I1" s="3"/>
      <c r="J1" s="4" t="s">
        <v>49</v>
      </c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/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45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'[5]Week SetUp'!$A$10</f>
        <v>29/07/2008</v>
      </c>
      <c r="B4" s="17"/>
      <c r="C4" s="17"/>
      <c r="D4" s="18"/>
      <c r="E4" s="18"/>
      <c r="F4" s="18" t="str">
        <f>'[5]Week SetUp'!$C$10</f>
        <v>Pointe-a-Pierre, TRI</v>
      </c>
      <c r="G4" s="19"/>
      <c r="H4" s="18"/>
      <c r="I4" s="20"/>
      <c r="J4" s="147">
        <f>'[5]Week SetUp'!$D$10</f>
        <v>0</v>
      </c>
      <c r="K4" s="20"/>
      <c r="L4" s="22">
        <f>'[5]Week SetUp'!$A$12</f>
        <v>0</v>
      </c>
      <c r="M4" s="20"/>
      <c r="N4" s="18"/>
      <c r="O4" s="20"/>
      <c r="P4" s="18"/>
      <c r="Q4" s="23" t="str">
        <f>'[5]Week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43</v>
      </c>
      <c r="K5" s="28"/>
      <c r="L5" s="26" t="s">
        <v>11</v>
      </c>
      <c r="M5" s="28"/>
      <c r="N5" s="26" t="s">
        <v>12</v>
      </c>
      <c r="O5" s="28"/>
      <c r="P5" s="26" t="s">
        <v>13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IF($D7="","",VLOOKUP($D7,'[5]Boys Si Main Draw Prep'!$A$7:$P$22,15))</f>
        <v>0</v>
      </c>
      <c r="C7" s="38">
        <f>IF($D7="","",VLOOKUP($D7,'[5]Boys Si Main Draw Prep'!$A$7:$P$22,16))</f>
        <v>0</v>
      </c>
      <c r="D7" s="39">
        <v>1</v>
      </c>
      <c r="E7" s="40" t="str">
        <f>UPPER(IF($D7="","",VLOOKUP($D7,'[5]Boys Si Main Draw Prep'!$A$7:$P$22,2)))</f>
        <v>RAMDIAL</v>
      </c>
      <c r="F7" s="40" t="str">
        <f>IF($D7="","",VLOOKUP($D7,'[5]Boys Si Main Draw Prep'!$A$7:$P$22,3))</f>
        <v>Dirk</v>
      </c>
      <c r="G7" s="40"/>
      <c r="H7" s="40">
        <f>IF($D7="","",VLOOKUP($D7,'[5]Boys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 t="s">
        <v>15</v>
      </c>
      <c r="J8" s="56" t="str">
        <f>UPPER(IF(OR(I8="a",I8="as"),E7,IF(OR(I8="b",I8="bs"),E9,)))</f>
        <v>RAMDIAL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IF($D9="","",VLOOKUP($D9,'[5]Boys Si Main Draw Prep'!$A$7:$P$22,15))</f>
        <v>0</v>
      </c>
      <c r="C9" s="38">
        <f>IF($D9="","",VLOOKUP($D9,'[5]Boys Si Main Draw Prep'!$A$7:$P$22,16))</f>
        <v>0</v>
      </c>
      <c r="D9" s="39">
        <v>13</v>
      </c>
      <c r="E9" s="58" t="str">
        <f>UPPER(IF($D9="","",VLOOKUP($D9,'[5]Boys Si Main Draw Prep'!$A$7:$P$22,2)))</f>
        <v>BYE</v>
      </c>
      <c r="F9" s="58">
        <f>IF($D9="","",VLOOKUP($D9,'[5]Boys Si Main Draw Prep'!$A$7:$P$22,3))</f>
        <v>0</v>
      </c>
      <c r="G9" s="58"/>
      <c r="H9" s="58">
        <f>IF($D9="","",VLOOKUP($D9,'[5]Boys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IF($D11="","",VLOOKUP($D11,'[5]Boys Si Main Draw Prep'!$A$7:$P$22,15))</f>
        <v>0</v>
      </c>
      <c r="C11" s="38">
        <f>IF($D11="","",VLOOKUP($D11,'[5]Boys Si Main Draw Prep'!$A$7:$P$22,16))</f>
        <v>0</v>
      </c>
      <c r="D11" s="39">
        <v>7</v>
      </c>
      <c r="E11" s="58" t="str">
        <f>UPPER(IF($D11="","",VLOOKUP($D11,'[5]Boys Si Main Draw Prep'!$A$7:$P$22,2)))</f>
        <v>BRATHWAITHE</v>
      </c>
      <c r="F11" s="58" t="str">
        <f>IF($D11="","",VLOOKUP($D11,'[5]Boys Si Main Draw Prep'!$A$7:$P$22,3))</f>
        <v>Akil</v>
      </c>
      <c r="G11" s="58"/>
      <c r="H11" s="58">
        <f>IF($D11="","",VLOOKUP($D11,'[5]Boys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/>
      <c r="J12" s="56">
        <f>UPPER(IF(OR(I12="a",I12="as"),E11,IF(OR(I12="b",I12="bs"),E13,)))</f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IF($D13="","",VLOOKUP($D13,'[5]Boys Si Main Draw Prep'!$A$7:$P$22,15))</f>
        <v>0</v>
      </c>
      <c r="C13" s="38">
        <f>IF($D13="","",VLOOKUP($D13,'[5]Boys Si Main Draw Prep'!$A$7:$P$22,16))</f>
        <v>0</v>
      </c>
      <c r="D13" s="39">
        <v>6</v>
      </c>
      <c r="E13" s="58" t="str">
        <f>UPPER(IF($D13="","",VLOOKUP($D13,'[5]Boys Si Main Draw Prep'!$A$7:$P$22,2)))</f>
        <v>BILLY-TAIT</v>
      </c>
      <c r="F13" s="58" t="str">
        <f>IF($D13="","",VLOOKUP($D13,'[5]Boys Si Main Draw Prep'!$A$7:$P$22,3))</f>
        <v>Joel</v>
      </c>
      <c r="G13" s="58"/>
      <c r="H13" s="58">
        <f>IF($D13="","",VLOOKUP($D13,'[5]Boys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IF($D15="","",VLOOKUP($D15,'[5]Boys Si Main Draw Prep'!$A$7:$P$22,15))</f>
        <v>0</v>
      </c>
      <c r="C15" s="38">
        <f>IF($D15="","",VLOOKUP($D15,'[5]Boys Si Main Draw Prep'!$A$7:$P$22,16))</f>
        <v>0</v>
      </c>
      <c r="D15" s="39">
        <v>3</v>
      </c>
      <c r="E15" s="40" t="str">
        <f>UPPER(IF($D15="","",VLOOKUP($D15,'[5]Boys Si Main Draw Prep'!$A$7:$P$22,2)))</f>
        <v>RAMLOCHAN</v>
      </c>
      <c r="F15" s="40" t="str">
        <f>IF($D15="","",VLOOKUP($D15,'[5]Boys Si Main Draw Prep'!$A$7:$P$22,3))</f>
        <v>Ricardo</v>
      </c>
      <c r="G15" s="40"/>
      <c r="H15" s="40">
        <f>IF($D15="","",VLOOKUP($D15,'[5]Boys Si Main Draw Prep'!$A$7:$P$22,4))</f>
        <v>0</v>
      </c>
      <c r="I15" s="72"/>
      <c r="J15" s="42"/>
      <c r="K15" s="42"/>
      <c r="L15" s="42"/>
      <c r="M15" s="67"/>
      <c r="N15" s="42"/>
      <c r="O15" s="67"/>
      <c r="P15" s="45"/>
      <c r="Q15" s="46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 t="s">
        <v>15</v>
      </c>
      <c r="J16" s="56" t="str">
        <f>UPPER(IF(OR(I16="a",I16="as"),E15,IF(OR(I16="b",I16="bs"),E17,)))</f>
        <v>RAMLOCHAN</v>
      </c>
      <c r="K16" s="56"/>
      <c r="L16" s="42"/>
      <c r="M16" s="67"/>
      <c r="N16" s="65"/>
      <c r="O16" s="67"/>
      <c r="P16" s="45"/>
      <c r="Q16" s="46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IF($D17="","",VLOOKUP($D17,'[5]Boys Si Main Draw Prep'!$A$7:$P$22,15))</f>
        <v>0</v>
      </c>
      <c r="C17" s="38">
        <f>IF($D17="","",VLOOKUP($D17,'[5]Boys Si Main Draw Prep'!$A$7:$P$22,16))</f>
        <v>0</v>
      </c>
      <c r="D17" s="39">
        <v>13</v>
      </c>
      <c r="E17" s="58" t="str">
        <f>UPPER(IF($D17="","",VLOOKUP($D17,'[5]Boys Si Main Draw Prep'!$A$7:$P$22,2)))</f>
        <v>BYE</v>
      </c>
      <c r="F17" s="58">
        <f>IF($D17="","",VLOOKUP($D17,'[5]Boys Si Main Draw Prep'!$A$7:$P$22,3))</f>
        <v>0</v>
      </c>
      <c r="G17" s="58"/>
      <c r="H17" s="58">
        <f>IF($D17="","",VLOOKUP($D17,'[5]Boys Si Main Draw Prep'!$A$7:$P$22,4))</f>
        <v>0</v>
      </c>
      <c r="I17" s="59"/>
      <c r="J17" s="42"/>
      <c r="K17" s="60"/>
      <c r="L17" s="42"/>
      <c r="M17" s="67"/>
      <c r="N17" s="65"/>
      <c r="O17" s="67"/>
      <c r="P17" s="45"/>
      <c r="Q17" s="46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67"/>
      <c r="P18" s="45"/>
      <c r="Q18" s="46"/>
      <c r="R18" s="47"/>
    </row>
    <row r="19" spans="1:18" s="48" customFormat="1" ht="9" customHeight="1">
      <c r="A19" s="50">
        <v>7</v>
      </c>
      <c r="B19" s="38">
        <f>IF($D19="","",VLOOKUP($D19,'[5]Boys Si Main Draw Prep'!$A$7:$P$22,15))</f>
        <v>0</v>
      </c>
      <c r="C19" s="38">
        <f>IF($D19="","",VLOOKUP($D19,'[5]Boys Si Main Draw Prep'!$A$7:$P$22,16))</f>
        <v>0</v>
      </c>
      <c r="D19" s="39">
        <v>5</v>
      </c>
      <c r="E19" s="58" t="str">
        <f>UPPER(IF($D19="","",VLOOKUP($D19,'[5]Boys Si Main Draw Prep'!$A$7:$P$22,2)))</f>
        <v>JONES</v>
      </c>
      <c r="F19" s="58" t="str">
        <f>IF($D19="","",VLOOKUP($D19,'[5]Boys Si Main Draw Prep'!$A$7:$P$22,3))</f>
        <v>Graeme</v>
      </c>
      <c r="G19" s="58"/>
      <c r="H19" s="58">
        <f>IF($D19="","",VLOOKUP($D19,'[5]Boys Si Main Draw Prep'!$A$7:$P$22,4))</f>
        <v>0</v>
      </c>
      <c r="I19" s="41"/>
      <c r="J19" s="42"/>
      <c r="K19" s="66"/>
      <c r="L19" s="42"/>
      <c r="M19" s="65"/>
      <c r="N19" s="65"/>
      <c r="O19" s="67"/>
      <c r="P19" s="45"/>
      <c r="Q19" s="46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/>
      <c r="J20" s="56">
        <f>UPPER(IF(OR(I20="a",I20="as"),E19,IF(OR(I20="b",I20="bs"),E21,)))</f>
      </c>
      <c r="K20" s="68"/>
      <c r="L20" s="42"/>
      <c r="M20" s="65"/>
      <c r="N20" s="65"/>
      <c r="O20" s="67"/>
      <c r="P20" s="45"/>
      <c r="Q20" s="46"/>
      <c r="R20" s="47"/>
    </row>
    <row r="21" spans="1:18" s="48" customFormat="1" ht="9" customHeight="1">
      <c r="A21" s="50">
        <v>8</v>
      </c>
      <c r="B21" s="38">
        <f>IF($D21="","",VLOOKUP($D21,'[5]Boys Si Main Draw Prep'!$A$7:$P$22,15))</f>
        <v>0</v>
      </c>
      <c r="C21" s="38">
        <f>IF($D21="","",VLOOKUP($D21,'[5]Boys Si Main Draw Prep'!$A$7:$P$22,16))</f>
        <v>0</v>
      </c>
      <c r="D21" s="39">
        <v>9</v>
      </c>
      <c r="E21" s="58" t="str">
        <f>UPPER(IF($D21="","",VLOOKUP($D21,'[5]Boys Si Main Draw Prep'!$A$7:$P$22,2)))</f>
        <v>PEMBERTON</v>
      </c>
      <c r="F21" s="58" t="str">
        <f>IF($D21="","",VLOOKUP($D21,'[5]Boys Si Main Draw Prep'!$A$7:$P$22,3))</f>
        <v>Christopher</v>
      </c>
      <c r="G21" s="58"/>
      <c r="H21" s="58">
        <f>IF($D21="","",VLOOKUP($D21,'[5]Boys Si Main Draw Prep'!$A$7:$P$22,4))</f>
        <v>0</v>
      </c>
      <c r="I21" s="69"/>
      <c r="J21" s="42"/>
      <c r="K21" s="42"/>
      <c r="L21" s="42"/>
      <c r="M21" s="65"/>
      <c r="N21" s="65"/>
      <c r="O21" s="67"/>
      <c r="P21" s="45"/>
      <c r="Q21" s="46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63"/>
      <c r="P22" s="56">
        <f>UPPER(IF(OR(O22="a",O22="as"),N14,IF(OR(O22="b",O22="bs"),N30,)))</f>
      </c>
      <c r="Q22" s="64"/>
      <c r="R22" s="47"/>
    </row>
    <row r="23" spans="1:18" s="48" customFormat="1" ht="9" customHeight="1">
      <c r="A23" s="50">
        <v>9</v>
      </c>
      <c r="B23" s="38">
        <f>IF($D23="","",VLOOKUP($D23,'[5]Boys Si Main Draw Prep'!$A$7:$P$22,15))</f>
        <v>0</v>
      </c>
      <c r="C23" s="38">
        <f>IF($D23="","",VLOOKUP($D23,'[5]Boys Si Main Draw Prep'!$A$7:$P$22,16))</f>
        <v>0</v>
      </c>
      <c r="D23" s="39">
        <v>8</v>
      </c>
      <c r="E23" s="58" t="str">
        <f>UPPER(IF($D23="","",VLOOKUP($D23,'[5]Boys Si Main Draw Prep'!$A$7:$P$22,2)))</f>
        <v>LUTCHMAN</v>
      </c>
      <c r="F23" s="58" t="str">
        <f>IF($D23="","",VLOOKUP($D23,'[5]Boys Si Main Draw Prep'!$A$7:$P$22,3))</f>
        <v>John</v>
      </c>
      <c r="G23" s="58"/>
      <c r="H23" s="58">
        <f>IF($D23="","",VLOOKUP($D23,'[5]Boys Si Main Draw Prep'!$A$7:$P$22,4))</f>
        <v>0</v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>
      <c r="A25" s="50">
        <v>10</v>
      </c>
      <c r="B25" s="38">
        <f>IF($D25="","",VLOOKUP($D25,'[5]Boys Si Main Draw Prep'!$A$7:$P$22,15))</f>
        <v>0</v>
      </c>
      <c r="C25" s="38">
        <f>IF($D25="","",VLOOKUP($D25,'[5]Boys Si Main Draw Prep'!$A$7:$P$22,16))</f>
        <v>0</v>
      </c>
      <c r="D25" s="39">
        <v>11</v>
      </c>
      <c r="E25" s="58" t="str">
        <f>UPPER(IF($D25="","",VLOOKUP($D25,'[5]Boys Si Main Draw Prep'!$A$7:$P$22,2)))</f>
        <v>CLEMENT</v>
      </c>
      <c r="F25" s="58" t="str">
        <f>IF($D25="","",VLOOKUP($D25,'[5]Boys Si Main Draw Prep'!$A$7:$P$22,3))</f>
        <v>Denzil</v>
      </c>
      <c r="G25" s="58"/>
      <c r="H25" s="58">
        <f>IF($D25="","",VLOOKUP($D25,'[5]Boys Si Main Draw Prep'!$A$7:$P$22,4))</f>
        <v>0</v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>
      <c r="A27" s="50">
        <v>11</v>
      </c>
      <c r="B27" s="38">
        <f>IF($D27="","",VLOOKUP($D27,'[5]Boys Si Main Draw Prep'!$A$7:$P$22,15))</f>
        <v>0</v>
      </c>
      <c r="C27" s="38">
        <f>IF($D27="","",VLOOKUP($D27,'[5]Boys Si Main Draw Prep'!$A$7:$P$22,16))</f>
        <v>0</v>
      </c>
      <c r="D27" s="39">
        <v>13</v>
      </c>
      <c r="E27" s="58" t="str">
        <f>UPPER(IF($D27="","",VLOOKUP($D27,'[5]Boys Si Main Draw Prep'!$A$7:$P$22,2)))</f>
        <v>BYE</v>
      </c>
      <c r="F27" s="58">
        <f>IF($D27="","",VLOOKUP($D27,'[5]Boys Si Main Draw Prep'!$A$7:$P$22,3))</f>
        <v>0</v>
      </c>
      <c r="G27" s="58"/>
      <c r="H27" s="58">
        <f>IF($D27="","",VLOOKUP($D27,'[5]Boys Si Main Draw Prep'!$A$7:$P$22,4))</f>
        <v>0</v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>
      <c r="A28" s="81"/>
      <c r="B28" s="51"/>
      <c r="C28" s="51"/>
      <c r="D28" s="61"/>
      <c r="E28" s="52"/>
      <c r="F28" s="52"/>
      <c r="G28" s="53"/>
      <c r="H28" s="54" t="s">
        <v>14</v>
      </c>
      <c r="I28" s="55" t="s">
        <v>17</v>
      </c>
      <c r="J28" s="56" t="str">
        <f>UPPER(IF(OR(I28="a",I28="as"),E27,IF(OR(I28="b",I28="bs"),E29,)))</f>
        <v>RAMLOCHAN</v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>
      <c r="A29" s="37">
        <v>12</v>
      </c>
      <c r="B29" s="38">
        <f>IF($D29="","",VLOOKUP($D29,'[5]Boys Si Main Draw Prep'!$A$7:$P$22,15))</f>
        <v>0</v>
      </c>
      <c r="C29" s="38">
        <f>IF($D29="","",VLOOKUP($D29,'[5]Boys Si Main Draw Prep'!$A$7:$P$22,16))</f>
        <v>0</v>
      </c>
      <c r="D29" s="39">
        <v>4</v>
      </c>
      <c r="E29" s="40" t="str">
        <f>UPPER(IF($D29="","",VLOOKUP($D29,'[5]Boys Si Main Draw Prep'!$A$7:$P$22,2)))</f>
        <v>RAMLOCHAN</v>
      </c>
      <c r="F29" s="40" t="str">
        <f>IF($D29="","",VLOOKUP($D29,'[5]Boys Si Main Draw Prep'!$A$7:$P$22,3))</f>
        <v>Rick</v>
      </c>
      <c r="G29" s="40"/>
      <c r="H29" s="40">
        <f>IF($D29="","",VLOOKUP($D29,'[5]Boys Si Main Draw Prep'!$A$7:$P$22,4))</f>
        <v>0</v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>
      <c r="A31" s="50">
        <v>13</v>
      </c>
      <c r="B31" s="38">
        <f>IF($D31="","",VLOOKUP($D31,'[5]Boys Si Main Draw Prep'!$A$7:$P$22,15))</f>
        <v>0</v>
      </c>
      <c r="C31" s="38">
        <f>IF($D31="","",VLOOKUP($D31,'[5]Boys Si Main Draw Prep'!$A$7:$P$22,16))</f>
        <v>0</v>
      </c>
      <c r="D31" s="39">
        <v>13</v>
      </c>
      <c r="E31" s="58" t="str">
        <f>UPPER(IF($D31="","",VLOOKUP($D31,'[5]Boys Si Main Draw Prep'!$A$7:$P$22,2)))</f>
        <v>BYE</v>
      </c>
      <c r="F31" s="58">
        <f>IF($D31="","",VLOOKUP($D31,'[5]Boys Si Main Draw Prep'!$A$7:$P$22,3))</f>
        <v>0</v>
      </c>
      <c r="G31" s="58"/>
      <c r="H31" s="58">
        <f>IF($D31="","",VLOOKUP($D31,'[5]Boys Si Main Draw Prep'!$A$7:$P$22,4))</f>
        <v>0</v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>
      <c r="A32" s="50"/>
      <c r="B32" s="51"/>
      <c r="C32" s="51"/>
      <c r="D32" s="61"/>
      <c r="E32" s="52"/>
      <c r="F32" s="52"/>
      <c r="G32" s="53"/>
      <c r="H32" s="54" t="s">
        <v>14</v>
      </c>
      <c r="I32" s="55" t="s">
        <v>16</v>
      </c>
      <c r="J32" s="56" t="str">
        <f>UPPER(IF(OR(I32="a",I32="as"),E31,IF(OR(I32="b",I32="bs"),E33,)))</f>
        <v>PHILLIP</v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>
      <c r="A33" s="50">
        <v>14</v>
      </c>
      <c r="B33" s="38">
        <f>IF($D33="","",VLOOKUP($D33,'[5]Boys Si Main Draw Prep'!$A$7:$P$22,15))</f>
        <v>0</v>
      </c>
      <c r="C33" s="38">
        <f>IF($D33="","",VLOOKUP($D33,'[5]Boys Si Main Draw Prep'!$A$7:$P$22,16))</f>
        <v>0</v>
      </c>
      <c r="D33" s="39">
        <v>10</v>
      </c>
      <c r="E33" s="58" t="str">
        <f>UPPER(IF($D33="","",VLOOKUP($D33,'[5]Boys Si Main Draw Prep'!$A$7:$P$22,2)))</f>
        <v>PHILLIP</v>
      </c>
      <c r="F33" s="58" t="str">
        <f>IF($D33="","",VLOOKUP($D33,'[5]Boys Si Main Draw Prep'!$A$7:$P$22,3))</f>
        <v>Atiba</v>
      </c>
      <c r="G33" s="58"/>
      <c r="H33" s="58">
        <f>IF($D33="","",VLOOKUP($D33,'[5]Boys Si Main Draw Prep'!$A$7:$P$22,4))</f>
        <v>0</v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>
      <c r="A35" s="50">
        <v>15</v>
      </c>
      <c r="B35" s="38">
        <f>IF($D35="","",VLOOKUP($D35,'[5]Boys Si Main Draw Prep'!$A$7:$P$22,15))</f>
        <v>0</v>
      </c>
      <c r="C35" s="38">
        <f>IF($D35="","",VLOOKUP($D35,'[5]Boys Si Main Draw Prep'!$A$7:$P$22,16))</f>
        <v>0</v>
      </c>
      <c r="D35" s="39">
        <v>13</v>
      </c>
      <c r="E35" s="58" t="str">
        <f>UPPER(IF($D35="","",VLOOKUP($D35,'[5]Boys Si Main Draw Prep'!$A$7:$P$22,2)))</f>
        <v>BYE</v>
      </c>
      <c r="F35" s="58">
        <f>IF($D35="","",VLOOKUP($D35,'[5]Boys Si Main Draw Prep'!$A$7:$P$22,3))</f>
        <v>0</v>
      </c>
      <c r="G35" s="58"/>
      <c r="H35" s="58">
        <f>IF($D35="","",VLOOKUP($D35,'[5]Boys Si Main Draw Prep'!$A$7:$P$22,4))</f>
        <v>0</v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>
      <c r="A36" s="50"/>
      <c r="B36" s="51"/>
      <c r="C36" s="51"/>
      <c r="D36" s="51"/>
      <c r="E36" s="52"/>
      <c r="F36" s="52"/>
      <c r="G36" s="53"/>
      <c r="H36" s="54" t="s">
        <v>14</v>
      </c>
      <c r="I36" s="55" t="s">
        <v>17</v>
      </c>
      <c r="J36" s="56" t="str">
        <f>UPPER(IF(OR(I36="a",I36="as"),E35,IF(OR(I36="b",I36="bs"),E37,)))</f>
        <v>DEONARINE</v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>
      <c r="A37" s="37">
        <v>16</v>
      </c>
      <c r="B37" s="38">
        <f>IF($D37="","",VLOOKUP($D37,'[5]Boys Si Main Draw Prep'!$A$7:$P$22,15))</f>
        <v>0</v>
      </c>
      <c r="C37" s="38">
        <f>IF($D37="","",VLOOKUP($D37,'[5]Boys Si Main Draw Prep'!$A$7:$P$22,16))</f>
        <v>0</v>
      </c>
      <c r="D37" s="39">
        <v>2</v>
      </c>
      <c r="E37" s="40" t="str">
        <f>UPPER(IF($D37="","",VLOOKUP($D37,'[5]Boys Si Main Draw Prep'!$A$7:$P$22,2)))</f>
        <v>DEONARINE</v>
      </c>
      <c r="F37" s="40" t="str">
        <f>IF($D37="","",VLOOKUP($D37,'[5]Boys Si Main Draw Prep'!$A$7:$P$22,3))</f>
        <v>Raval</v>
      </c>
      <c r="G37" s="58"/>
      <c r="H37" s="40">
        <f>IF($D37="","",VLOOKUP($D37,'[5]Boys Si Main Draw Prep'!$A$7:$P$22,4))</f>
        <v>0</v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 hidden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IF(D72&gt;$Q$79,,UPPER(VLOOKUP(D72,'[5]Boys Si Main Draw Prep'!$A$7:$R$134,2)))</f>
        <v>RAMDIAL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IF(D73&gt;$Q$79,,UPPER(VLOOKUP(D73,'[5]Boys Si Main Draw Prep'!$A$7:$R$134,2)))</f>
        <v>DEONARINE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 t="str">
        <f>IF(D74&gt;$Q$79,,UPPER(VLOOKUP(D74,'[5]Boys Si Main Draw Prep'!$A$7:$R$134,2)))</f>
        <v>RAMLOCHAN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 t="str">
        <f>IF(D75&gt;$Q$79,,UPPER(VLOOKUP(D75,'[5]Boys Si Main Draw Prep'!$A$7:$R$134,2)))</f>
        <v>RAMLOCHAN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MIN(4,'[5]Boys Si Main Draw Prep'!R5)</f>
        <v>4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6" operator="equal" stopIfTrue="1">
      <formula>"QA"</formula>
    </cfRule>
    <cfRule type="cellIs" priority="11" dxfId="6" operator="equal" stopIfTrue="1">
      <formula>"DA"</formula>
    </cfRule>
  </conditionalFormatting>
  <conditionalFormatting sqref="I8 I12 I16 I20 I24 I28 I32 I36 M30 M14 K10 K34 Q79 K18 K26 O22">
    <cfRule type="expression" priority="12" dxfId="7" stopIfTrue="1">
      <formula>$N$1="CU"</formula>
    </cfRule>
  </conditionalFormatting>
  <conditionalFormatting sqref="E35 E37 E25 E33 E31 E29 E27 E23 E19 E21 E9 E17 E15 E13 E11 E7">
    <cfRule type="cellIs" priority="13" dxfId="5" operator="equal" stopIfTrue="1">
      <formula>"Bye"</formula>
    </cfRule>
  </conditionalFormatting>
  <conditionalFormatting sqref="D9 D7 D11 D13 D15 D17 D19 D21 D23 D25 D27 D29 D31 D33 D35 D37">
    <cfRule type="expression" priority="14" dxfId="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horizontalDpi="360" verticalDpi="360" orientation="landscape" scale="11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4"/>
  <dimension ref="A1:T79"/>
  <sheetViews>
    <sheetView showGridLines="0" showZeros="0" tabSelected="1" workbookViewId="0" topLeftCell="A1">
      <selection activeCell="J3" sqref="J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1" customWidth="1"/>
    <col min="10" max="10" width="10.7109375" style="0" customWidth="1"/>
    <col min="11" max="11" width="1.7109375" style="141" customWidth="1"/>
    <col min="12" max="12" width="10.7109375" style="0" customWidth="1"/>
    <col min="13" max="13" width="1.7109375" style="142" customWidth="1"/>
    <col min="14" max="14" width="10.7109375" style="0" customWidth="1"/>
    <col min="15" max="15" width="1.7109375" style="141" customWidth="1"/>
    <col min="16" max="16" width="10.7109375" style="0" customWidth="1"/>
    <col min="17" max="17" width="1.7109375" style="14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" customFormat="1" ht="21.75" customHeight="1">
      <c r="A1" s="1" t="str">
        <f>'[5]Week SetUp'!$A$6</f>
        <v>TECU 2008</v>
      </c>
      <c r="B1" s="1"/>
      <c r="C1" s="2"/>
      <c r="D1" s="2"/>
      <c r="E1" s="2"/>
      <c r="F1" s="2"/>
      <c r="G1" s="4" t="s">
        <v>50</v>
      </c>
      <c r="H1" s="2"/>
      <c r="I1" s="3"/>
      <c r="K1" s="5"/>
      <c r="L1" s="6"/>
      <c r="M1" s="3"/>
      <c r="N1" s="3" t="s">
        <v>1</v>
      </c>
      <c r="O1" s="3"/>
      <c r="P1" s="2"/>
      <c r="Q1" s="3"/>
    </row>
    <row r="2" spans="1:17" s="12" customFormat="1" ht="12.75">
      <c r="A2" s="8"/>
      <c r="B2" s="8"/>
      <c r="C2" s="8"/>
      <c r="D2" s="8"/>
      <c r="E2" s="8"/>
      <c r="F2" s="9"/>
      <c r="G2" s="10"/>
      <c r="H2" s="10"/>
      <c r="I2" s="11"/>
      <c r="J2" s="5"/>
      <c r="K2" s="5"/>
      <c r="L2" s="5"/>
      <c r="M2" s="11"/>
      <c r="N2" s="10"/>
      <c r="O2" s="11"/>
      <c r="P2" s="10"/>
      <c r="Q2" s="11"/>
    </row>
    <row r="3" spans="1:17" s="16" customFormat="1" ht="11.25" customHeight="1">
      <c r="A3" s="13" t="s">
        <v>2</v>
      </c>
      <c r="B3" s="13"/>
      <c r="C3" s="13"/>
      <c r="D3" s="13"/>
      <c r="E3" s="13"/>
      <c r="F3" s="13" t="s">
        <v>3</v>
      </c>
      <c r="G3" s="13"/>
      <c r="H3" s="13"/>
      <c r="I3" s="14"/>
      <c r="J3" s="145"/>
      <c r="K3" s="14"/>
      <c r="L3" s="13"/>
      <c r="M3" s="14"/>
      <c r="N3" s="13"/>
      <c r="O3" s="14"/>
      <c r="P3" s="13"/>
      <c r="Q3" s="15" t="s">
        <v>4</v>
      </c>
    </row>
    <row r="4" spans="1:17" s="24" customFormat="1" ht="11.25" customHeight="1" thickBot="1">
      <c r="A4" s="17" t="str">
        <f>'[5]Week SetUp'!$A$10</f>
        <v>29/07/2008</v>
      </c>
      <c r="B4" s="17"/>
      <c r="C4" s="17"/>
      <c r="D4" s="18"/>
      <c r="E4" s="18"/>
      <c r="F4" s="18" t="str">
        <f>'[5]Week SetUp'!$C$10</f>
        <v>Pointe-a-Pierre, TRI</v>
      </c>
      <c r="G4" s="19"/>
      <c r="H4" s="18"/>
      <c r="I4" s="20"/>
      <c r="J4" s="147">
        <f>'[5]Week SetUp'!$D$10</f>
        <v>0</v>
      </c>
      <c r="K4" s="20"/>
      <c r="L4" s="22">
        <f>'[5]Week SetUp'!$A$12</f>
        <v>0</v>
      </c>
      <c r="M4" s="20"/>
      <c r="N4" s="18"/>
      <c r="O4" s="20"/>
      <c r="P4" s="18"/>
      <c r="Q4" s="23" t="str">
        <f>'[5]Week SetUp'!$E$10</f>
        <v>Chester Dalrymple</v>
      </c>
    </row>
    <row r="5" spans="1:17" s="16" customFormat="1" ht="9.75">
      <c r="A5" s="25"/>
      <c r="B5" s="26" t="s">
        <v>5</v>
      </c>
      <c r="C5" s="26" t="s">
        <v>6</v>
      </c>
      <c r="D5" s="26" t="s">
        <v>7</v>
      </c>
      <c r="E5" s="27" t="s">
        <v>8</v>
      </c>
      <c r="F5" s="27" t="s">
        <v>9</v>
      </c>
      <c r="G5" s="27"/>
      <c r="H5" s="27" t="s">
        <v>10</v>
      </c>
      <c r="I5" s="27"/>
      <c r="J5" s="26" t="s">
        <v>43</v>
      </c>
      <c r="K5" s="28"/>
      <c r="L5" s="26" t="s">
        <v>11</v>
      </c>
      <c r="M5" s="28"/>
      <c r="N5" s="26" t="s">
        <v>12</v>
      </c>
      <c r="O5" s="28"/>
      <c r="P5" s="26" t="s">
        <v>13</v>
      </c>
      <c r="Q5" s="29"/>
    </row>
    <row r="6" spans="1:17" s="16" customFormat="1" ht="3.75" customHeight="1" thickBot="1">
      <c r="A6" s="30"/>
      <c r="B6" s="31"/>
      <c r="C6" s="32"/>
      <c r="D6" s="31"/>
      <c r="E6" s="33"/>
      <c r="F6" s="33"/>
      <c r="G6" s="34"/>
      <c r="H6" s="33"/>
      <c r="I6" s="35"/>
      <c r="J6" s="31"/>
      <c r="K6" s="35"/>
      <c r="L6" s="31"/>
      <c r="M6" s="35"/>
      <c r="N6" s="31"/>
      <c r="O6" s="35"/>
      <c r="P6" s="31"/>
      <c r="Q6" s="36"/>
    </row>
    <row r="7" spans="1:20" s="48" customFormat="1" ht="10.5" customHeight="1">
      <c r="A7" s="37">
        <v>1</v>
      </c>
      <c r="B7" s="38">
        <f>IF($D7="","",VLOOKUP($D7,'[5]Boys 21 Si Main Draw Prep'!$A$7:$P$22,15))</f>
        <v>0</v>
      </c>
      <c r="C7" s="38">
        <f>IF($D7="","",VLOOKUP($D7,'[5]Boys 21 Si Main Draw Prep'!$A$7:$P$22,16))</f>
        <v>0</v>
      </c>
      <c r="D7" s="39">
        <v>1</v>
      </c>
      <c r="E7" s="40" t="str">
        <f>UPPER(IF($D7="","",VLOOKUP($D7,'[5]Boys 21 Si Main Draw Prep'!$A$7:$P$22,2)))</f>
        <v>HOSPEDALES</v>
      </c>
      <c r="F7" s="40" t="str">
        <f>IF($D7="","",VLOOKUP($D7,'[5]Boys 21 Si Main Draw Prep'!$A$7:$P$22,3))</f>
        <v>Reynee</v>
      </c>
      <c r="G7" s="40"/>
      <c r="H7" s="40">
        <f>IF($D7="","",VLOOKUP($D7,'[5]Boys 21 Si Main Draw Prep'!$A$7:$P$22,4))</f>
        <v>0</v>
      </c>
      <c r="I7" s="41"/>
      <c r="J7" s="42"/>
      <c r="K7" s="42"/>
      <c r="L7" s="42"/>
      <c r="M7" s="42"/>
      <c r="N7" s="43"/>
      <c r="O7" s="44"/>
      <c r="P7" s="45"/>
      <c r="Q7" s="46"/>
      <c r="R7" s="47"/>
      <c r="T7" s="49" t="e">
        <f>#REF!</f>
        <v>#REF!</v>
      </c>
    </row>
    <row r="8" spans="1:20" s="48" customFormat="1" ht="9" customHeight="1">
      <c r="A8" s="50"/>
      <c r="B8" s="51"/>
      <c r="C8" s="51"/>
      <c r="D8" s="51"/>
      <c r="E8" s="52"/>
      <c r="F8" s="52"/>
      <c r="G8" s="53"/>
      <c r="H8" s="54" t="s">
        <v>14</v>
      </c>
      <c r="I8" s="55" t="s">
        <v>15</v>
      </c>
      <c r="J8" s="56" t="str">
        <f>UPPER(IF(OR(I8="a",I8="as"),E7,IF(OR(I8="b",I8="bs"),E9,)))</f>
        <v>HOSPEDALES</v>
      </c>
      <c r="K8" s="56"/>
      <c r="L8" s="42"/>
      <c r="M8" s="42"/>
      <c r="N8" s="43"/>
      <c r="O8" s="44"/>
      <c r="P8" s="45"/>
      <c r="Q8" s="46"/>
      <c r="R8" s="47"/>
      <c r="T8" s="57" t="e">
        <f>#REF!</f>
        <v>#REF!</v>
      </c>
    </row>
    <row r="9" spans="1:20" s="48" customFormat="1" ht="9" customHeight="1">
      <c r="A9" s="50">
        <v>2</v>
      </c>
      <c r="B9" s="38">
        <f>IF($D9="","",VLOOKUP($D9,'[5]Boys 21 Si Main Draw Prep'!$A$7:$P$22,15))</f>
        <v>0</v>
      </c>
      <c r="C9" s="38">
        <f>IF($D9="","",VLOOKUP($D9,'[5]Boys 21 Si Main Draw Prep'!$A$7:$P$22,16))</f>
        <v>0</v>
      </c>
      <c r="D9" s="39">
        <v>12</v>
      </c>
      <c r="E9" s="58" t="str">
        <f>UPPER(IF($D9="","",VLOOKUP($D9,'[5]Boys 21 Si Main Draw Prep'!$A$7:$P$22,2)))</f>
        <v>BYE</v>
      </c>
      <c r="F9" s="58">
        <f>IF($D9="","",VLOOKUP($D9,'[5]Boys 21 Si Main Draw Prep'!$A$7:$P$22,3))</f>
        <v>0</v>
      </c>
      <c r="G9" s="58"/>
      <c r="H9" s="58">
        <f>IF($D9="","",VLOOKUP($D9,'[5]Boys 21 Si Main Draw Prep'!$A$7:$P$22,4))</f>
        <v>0</v>
      </c>
      <c r="I9" s="59"/>
      <c r="J9" s="42"/>
      <c r="K9" s="60"/>
      <c r="L9" s="42"/>
      <c r="M9" s="42"/>
      <c r="N9" s="43"/>
      <c r="O9" s="44"/>
      <c r="P9" s="45"/>
      <c r="Q9" s="46"/>
      <c r="R9" s="47"/>
      <c r="T9" s="57" t="e">
        <f>#REF!</f>
        <v>#REF!</v>
      </c>
    </row>
    <row r="10" spans="1:20" s="48" customFormat="1" ht="9" customHeight="1">
      <c r="A10" s="50"/>
      <c r="B10" s="51"/>
      <c r="C10" s="51"/>
      <c r="D10" s="61"/>
      <c r="E10" s="52"/>
      <c r="F10" s="52"/>
      <c r="G10" s="53"/>
      <c r="H10" s="42"/>
      <c r="I10" s="62"/>
      <c r="J10" s="54" t="s">
        <v>14</v>
      </c>
      <c r="K10" s="63"/>
      <c r="L10" s="56">
        <f>UPPER(IF(OR(K10="a",K10="as"),J8,IF(OR(K10="b",K10="bs"),J12,)))</f>
      </c>
      <c r="M10" s="64"/>
      <c r="N10" s="65"/>
      <c r="O10" s="65"/>
      <c r="P10" s="45"/>
      <c r="Q10" s="46"/>
      <c r="R10" s="47"/>
      <c r="T10" s="57" t="e">
        <f>#REF!</f>
        <v>#REF!</v>
      </c>
    </row>
    <row r="11" spans="1:20" s="48" customFormat="1" ht="9" customHeight="1">
      <c r="A11" s="50">
        <v>3</v>
      </c>
      <c r="B11" s="38">
        <f>IF($D11="","",VLOOKUP($D11,'[5]Boys 21 Si Main Draw Prep'!$A$7:$P$22,15))</f>
        <v>0</v>
      </c>
      <c r="C11" s="38">
        <f>IF($D11="","",VLOOKUP($D11,'[5]Boys 21 Si Main Draw Prep'!$A$7:$P$22,16))</f>
        <v>0</v>
      </c>
      <c r="D11" s="39">
        <v>6</v>
      </c>
      <c r="E11" s="58" t="str">
        <f>UPPER(IF($D11="","",VLOOKUP($D11,'[5]Boys 21 Si Main Draw Prep'!$A$7:$P$22,2)))</f>
        <v>WONG</v>
      </c>
      <c r="F11" s="58" t="str">
        <f>IF($D11="","",VLOOKUP($D11,'[5]Boys 21 Si Main Draw Prep'!$A$7:$P$22,3))</f>
        <v>Aaron</v>
      </c>
      <c r="G11" s="58"/>
      <c r="H11" s="58">
        <f>IF($D11="","",VLOOKUP($D11,'[5]Boys 21 Si Main Draw Prep'!$A$7:$P$22,4))</f>
        <v>0</v>
      </c>
      <c r="I11" s="41"/>
      <c r="J11" s="42"/>
      <c r="K11" s="66"/>
      <c r="L11" s="42"/>
      <c r="M11" s="67"/>
      <c r="N11" s="65"/>
      <c r="O11" s="65"/>
      <c r="P11" s="45"/>
      <c r="Q11" s="46"/>
      <c r="R11" s="47"/>
      <c r="T11" s="57" t="e">
        <f>#REF!</f>
        <v>#REF!</v>
      </c>
    </row>
    <row r="12" spans="1:20" s="48" customFormat="1" ht="9" customHeight="1">
      <c r="A12" s="50"/>
      <c r="B12" s="51"/>
      <c r="C12" s="51"/>
      <c r="D12" s="61"/>
      <c r="E12" s="52"/>
      <c r="F12" s="52"/>
      <c r="G12" s="53"/>
      <c r="H12" s="54" t="s">
        <v>14</v>
      </c>
      <c r="I12" s="55" t="s">
        <v>51</v>
      </c>
      <c r="J12" s="56" t="str">
        <f>UPPER(IF(OR(I12="a",I12="as"),E11,IF(OR(I12="b",I12="bs"),E13,)))</f>
        <v>WONG</v>
      </c>
      <c r="K12" s="68"/>
      <c r="L12" s="42"/>
      <c r="M12" s="67"/>
      <c r="N12" s="65"/>
      <c r="O12" s="65"/>
      <c r="P12" s="45"/>
      <c r="Q12" s="46"/>
      <c r="R12" s="47"/>
      <c r="T12" s="57" t="e">
        <f>#REF!</f>
        <v>#REF!</v>
      </c>
    </row>
    <row r="13" spans="1:20" s="48" customFormat="1" ht="9" customHeight="1">
      <c r="A13" s="50">
        <v>4</v>
      </c>
      <c r="B13" s="38">
        <f>IF($D13="","",VLOOKUP($D13,'[5]Boys 21 Si Main Draw Prep'!$A$7:$P$22,15))</f>
        <v>0</v>
      </c>
      <c r="C13" s="38">
        <f>IF($D13="","",VLOOKUP($D13,'[5]Boys 21 Si Main Draw Prep'!$A$7:$P$22,16))</f>
        <v>0</v>
      </c>
      <c r="D13" s="39">
        <v>12</v>
      </c>
      <c r="E13" s="58" t="str">
        <f>UPPER(IF($D13="","",VLOOKUP($D13,'[5]Boys 21 Si Main Draw Prep'!$A$7:$P$22,2)))</f>
        <v>BYE</v>
      </c>
      <c r="F13" s="58">
        <f>IF($D13="","",VLOOKUP($D13,'[5]Boys 21 Si Main Draw Prep'!$A$7:$P$22,3))</f>
        <v>0</v>
      </c>
      <c r="G13" s="58"/>
      <c r="H13" s="58">
        <f>IF($D13="","",VLOOKUP($D13,'[5]Boys 21 Si Main Draw Prep'!$A$7:$P$22,4))</f>
        <v>0</v>
      </c>
      <c r="I13" s="69"/>
      <c r="J13" s="42"/>
      <c r="K13" s="42"/>
      <c r="L13" s="42"/>
      <c r="M13" s="67"/>
      <c r="N13" s="65"/>
      <c r="O13" s="65"/>
      <c r="P13" s="45"/>
      <c r="Q13" s="46"/>
      <c r="R13" s="47"/>
      <c r="T13" s="57" t="e">
        <f>#REF!</f>
        <v>#REF!</v>
      </c>
    </row>
    <row r="14" spans="1:20" s="48" customFormat="1" ht="9" customHeight="1">
      <c r="A14" s="50"/>
      <c r="B14" s="51"/>
      <c r="C14" s="51"/>
      <c r="D14" s="61"/>
      <c r="E14" s="42"/>
      <c r="F14" s="42"/>
      <c r="G14" s="70"/>
      <c r="H14" s="71"/>
      <c r="I14" s="62"/>
      <c r="J14" s="42"/>
      <c r="K14" s="42"/>
      <c r="L14" s="54" t="s">
        <v>14</v>
      </c>
      <c r="M14" s="63"/>
      <c r="N14" s="56">
        <f>UPPER(IF(OR(M14="a",M14="as"),L10,IF(OR(M14="b",M14="bs"),L18,)))</f>
      </c>
      <c r="O14" s="64"/>
      <c r="P14" s="45"/>
      <c r="Q14" s="46"/>
      <c r="R14" s="47"/>
      <c r="T14" s="57" t="e">
        <f>#REF!</f>
        <v>#REF!</v>
      </c>
    </row>
    <row r="15" spans="1:20" s="48" customFormat="1" ht="9" customHeight="1">
      <c r="A15" s="37">
        <v>5</v>
      </c>
      <c r="B15" s="38">
        <f>IF($D15="","",VLOOKUP($D15,'[5]Boys 21 Si Main Draw Prep'!$A$7:$P$22,15))</f>
        <v>0</v>
      </c>
      <c r="C15" s="38">
        <f>IF($D15="","",VLOOKUP($D15,'[5]Boys 21 Si Main Draw Prep'!$A$7:$P$22,16))</f>
        <v>0</v>
      </c>
      <c r="D15" s="39">
        <v>3</v>
      </c>
      <c r="E15" s="40" t="str">
        <f>UPPER(IF($D15="","",VLOOKUP($D15,'[5]Boys 21 Si Main Draw Prep'!$A$7:$P$22,2)))</f>
        <v>IDEMUDIA</v>
      </c>
      <c r="F15" s="40" t="str">
        <f>IF($D15="","",VLOOKUP($D15,'[5]Boys 21 Si Main Draw Prep'!$A$7:$P$22,3))</f>
        <v>Adisa</v>
      </c>
      <c r="G15" s="40"/>
      <c r="H15" s="40">
        <f>IF($D15="","",VLOOKUP($D15,'[5]Boys 21 Si Main Draw Prep'!$A$7:$P$22,4))</f>
        <v>0</v>
      </c>
      <c r="I15" s="72"/>
      <c r="J15" s="42"/>
      <c r="K15" s="42"/>
      <c r="L15" s="42"/>
      <c r="M15" s="67"/>
      <c r="N15" s="42"/>
      <c r="O15" s="67"/>
      <c r="P15" s="45"/>
      <c r="Q15" s="46"/>
      <c r="R15" s="47"/>
      <c r="T15" s="57" t="e">
        <f>#REF!</f>
        <v>#REF!</v>
      </c>
    </row>
    <row r="16" spans="1:20" s="48" customFormat="1" ht="9" customHeight="1" thickBot="1">
      <c r="A16" s="50"/>
      <c r="B16" s="51"/>
      <c r="C16" s="51"/>
      <c r="D16" s="61"/>
      <c r="E16" s="52"/>
      <c r="F16" s="52"/>
      <c r="G16" s="53"/>
      <c r="H16" s="54" t="s">
        <v>14</v>
      </c>
      <c r="I16" s="55" t="s">
        <v>15</v>
      </c>
      <c r="J16" s="56" t="str">
        <f>UPPER(IF(OR(I16="a",I16="as"),E15,IF(OR(I16="b",I16="bs"),E17,)))</f>
        <v>IDEMUDIA</v>
      </c>
      <c r="K16" s="56"/>
      <c r="L16" s="42"/>
      <c r="M16" s="67"/>
      <c r="N16" s="65"/>
      <c r="O16" s="67"/>
      <c r="P16" s="45"/>
      <c r="Q16" s="46"/>
      <c r="R16" s="47"/>
      <c r="T16" s="76" t="e">
        <f>#REF!</f>
        <v>#REF!</v>
      </c>
    </row>
    <row r="17" spans="1:18" s="48" customFormat="1" ht="9" customHeight="1">
      <c r="A17" s="50">
        <v>6</v>
      </c>
      <c r="B17" s="38">
        <f>IF($D17="","",VLOOKUP($D17,'[5]Boys 21 Si Main Draw Prep'!$A$7:$P$22,15))</f>
        <v>0</v>
      </c>
      <c r="C17" s="38">
        <f>IF($D17="","",VLOOKUP($D17,'[5]Boys 21 Si Main Draw Prep'!$A$7:$P$22,16))</f>
        <v>0</v>
      </c>
      <c r="D17" s="39">
        <v>12</v>
      </c>
      <c r="E17" s="58" t="str">
        <f>UPPER(IF($D17="","",VLOOKUP($D17,'[5]Boys 21 Si Main Draw Prep'!$A$7:$P$22,2)))</f>
        <v>BYE</v>
      </c>
      <c r="F17" s="58">
        <f>IF($D17="","",VLOOKUP($D17,'[5]Boys 21 Si Main Draw Prep'!$A$7:$P$22,3))</f>
        <v>0</v>
      </c>
      <c r="G17" s="58"/>
      <c r="H17" s="58">
        <f>IF($D17="","",VLOOKUP($D17,'[5]Boys 21 Si Main Draw Prep'!$A$7:$P$22,4))</f>
        <v>0</v>
      </c>
      <c r="I17" s="59"/>
      <c r="J17" s="42"/>
      <c r="K17" s="60"/>
      <c r="L17" s="42"/>
      <c r="M17" s="67"/>
      <c r="N17" s="65"/>
      <c r="O17" s="67"/>
      <c r="P17" s="45"/>
      <c r="Q17" s="46"/>
      <c r="R17" s="47"/>
    </row>
    <row r="18" spans="1:18" s="48" customFormat="1" ht="9" customHeight="1">
      <c r="A18" s="50"/>
      <c r="B18" s="51"/>
      <c r="C18" s="51"/>
      <c r="D18" s="61"/>
      <c r="E18" s="52"/>
      <c r="F18" s="52"/>
      <c r="G18" s="53"/>
      <c r="H18" s="42"/>
      <c r="I18" s="62"/>
      <c r="J18" s="54" t="s">
        <v>14</v>
      </c>
      <c r="K18" s="63"/>
      <c r="L18" s="56">
        <f>UPPER(IF(OR(K18="a",K18="as"),J16,IF(OR(K18="b",K18="bs"),J20,)))</f>
      </c>
      <c r="M18" s="77"/>
      <c r="N18" s="65"/>
      <c r="O18" s="67"/>
      <c r="P18" s="45"/>
      <c r="Q18" s="46"/>
      <c r="R18" s="47"/>
    </row>
    <row r="19" spans="1:18" s="48" customFormat="1" ht="9" customHeight="1">
      <c r="A19" s="50">
        <v>7</v>
      </c>
      <c r="B19" s="38">
        <f>IF($D19="","",VLOOKUP($D19,'[5]Boys 21 Si Main Draw Prep'!$A$7:$P$22,15))</f>
        <v>0</v>
      </c>
      <c r="C19" s="38">
        <f>IF($D19="","",VLOOKUP($D19,'[5]Boys 21 Si Main Draw Prep'!$A$7:$P$22,16))</f>
        <v>0</v>
      </c>
      <c r="D19" s="39">
        <v>9</v>
      </c>
      <c r="E19" s="58" t="str">
        <f>UPPER(IF($D19="","",VLOOKUP($D19,'[5]Boys 21 Si Main Draw Prep'!$A$7:$P$22,2)))</f>
        <v>RAMLOCHAN</v>
      </c>
      <c r="F19" s="58" t="str">
        <f>IF($D19="","",VLOOKUP($D19,'[5]Boys 21 Si Main Draw Prep'!$A$7:$P$22,3))</f>
        <v>Ricardo</v>
      </c>
      <c r="G19" s="58"/>
      <c r="H19" s="58">
        <f>IF($D19="","",VLOOKUP($D19,'[5]Boys 21 Si Main Draw Prep'!$A$7:$P$22,4))</f>
        <v>0</v>
      </c>
      <c r="I19" s="41"/>
      <c r="J19" s="42"/>
      <c r="K19" s="66"/>
      <c r="L19" s="42"/>
      <c r="M19" s="65"/>
      <c r="N19" s="65"/>
      <c r="O19" s="67"/>
      <c r="P19" s="45"/>
      <c r="Q19" s="46"/>
      <c r="R19" s="47"/>
    </row>
    <row r="20" spans="1:18" s="48" customFormat="1" ht="9" customHeight="1">
      <c r="A20" s="50"/>
      <c r="B20" s="51"/>
      <c r="C20" s="51"/>
      <c r="D20" s="51"/>
      <c r="E20" s="52"/>
      <c r="F20" s="52"/>
      <c r="G20" s="53"/>
      <c r="H20" s="54" t="s">
        <v>14</v>
      </c>
      <c r="I20" s="55"/>
      <c r="J20" s="56">
        <f>UPPER(IF(OR(I20="a",I20="as"),E19,IF(OR(I20="b",I20="bs"),E21,)))</f>
      </c>
      <c r="K20" s="68"/>
      <c r="L20" s="42"/>
      <c r="M20" s="65"/>
      <c r="N20" s="65"/>
      <c r="O20" s="67"/>
      <c r="P20" s="45"/>
      <c r="Q20" s="46"/>
      <c r="R20" s="47"/>
    </row>
    <row r="21" spans="1:18" s="48" customFormat="1" ht="9" customHeight="1">
      <c r="A21" s="50">
        <v>8</v>
      </c>
      <c r="B21" s="38">
        <f>IF($D21="","",VLOOKUP($D21,'[5]Boys 21 Si Main Draw Prep'!$A$7:$P$22,15))</f>
        <v>0</v>
      </c>
      <c r="C21" s="38">
        <f>IF($D21="","",VLOOKUP($D21,'[5]Boys 21 Si Main Draw Prep'!$A$7:$P$22,16))</f>
        <v>0</v>
      </c>
      <c r="D21" s="39">
        <v>5</v>
      </c>
      <c r="E21" s="58" t="str">
        <f>UPPER(IF($D21="","",VLOOKUP($D21,'[5]Boys 21 Si Main Draw Prep'!$A$7:$P$22,2)))</f>
        <v>RATAN</v>
      </c>
      <c r="F21" s="58" t="str">
        <f>IF($D21="","",VLOOKUP($D21,'[5]Boys 21 Si Main Draw Prep'!$A$7:$P$22,3))</f>
        <v>Naveen</v>
      </c>
      <c r="G21" s="58"/>
      <c r="H21" s="58">
        <f>IF($D21="","",VLOOKUP($D21,'[5]Boys 21 Si Main Draw Prep'!$A$7:$P$22,4))</f>
        <v>0</v>
      </c>
      <c r="I21" s="69"/>
      <c r="J21" s="42"/>
      <c r="K21" s="42"/>
      <c r="L21" s="42"/>
      <c r="M21" s="65"/>
      <c r="N21" s="65"/>
      <c r="O21" s="67"/>
      <c r="P21" s="45"/>
      <c r="Q21" s="46"/>
      <c r="R21" s="47"/>
    </row>
    <row r="22" spans="1:18" s="48" customFormat="1" ht="9" customHeight="1">
      <c r="A22" s="50"/>
      <c r="B22" s="51"/>
      <c r="C22" s="51"/>
      <c r="D22" s="51"/>
      <c r="E22" s="71"/>
      <c r="F22" s="71"/>
      <c r="G22" s="78"/>
      <c r="H22" s="71"/>
      <c r="I22" s="62"/>
      <c r="J22" s="42"/>
      <c r="K22" s="42"/>
      <c r="L22" s="42"/>
      <c r="M22" s="65"/>
      <c r="N22" s="54" t="s">
        <v>14</v>
      </c>
      <c r="O22" s="63"/>
      <c r="P22" s="56">
        <f>UPPER(IF(OR(O22="a",O22="as"),N14,IF(OR(O22="b",O22="bs"),N30,)))</f>
      </c>
      <c r="Q22" s="64"/>
      <c r="R22" s="47"/>
    </row>
    <row r="23" spans="1:18" s="48" customFormat="1" ht="9" customHeight="1">
      <c r="A23" s="50">
        <v>9</v>
      </c>
      <c r="B23" s="38">
        <f>IF($D23="","",VLOOKUP($D23,'[5]Boys 21 Si Main Draw Prep'!$A$7:$P$22,15))</f>
        <v>0</v>
      </c>
      <c r="C23" s="38">
        <f>IF($D23="","",VLOOKUP($D23,'[5]Boys 21 Si Main Draw Prep'!$A$7:$P$22,16))</f>
        <v>0</v>
      </c>
      <c r="D23" s="39">
        <v>10</v>
      </c>
      <c r="E23" s="58" t="str">
        <f>UPPER(IF($D23="","",VLOOKUP($D23,'[5]Boys 21 Si Main Draw Prep'!$A$7:$P$22,2)))</f>
        <v>SINGH</v>
      </c>
      <c r="F23" s="58" t="str">
        <f>IF($D23="","",VLOOKUP($D23,'[5]Boys 21 Si Main Draw Prep'!$A$7:$P$22,3))</f>
        <v>Rajiv</v>
      </c>
      <c r="G23" s="58"/>
      <c r="H23" s="58">
        <f>IF($D23="","",VLOOKUP($D23,'[5]Boys 21 Si Main Draw Prep'!$A$7:$P$22,4))</f>
        <v>0</v>
      </c>
      <c r="I23" s="41"/>
      <c r="J23" s="42"/>
      <c r="K23" s="42"/>
      <c r="L23" s="42"/>
      <c r="M23" s="65"/>
      <c r="N23" s="42"/>
      <c r="O23" s="67"/>
      <c r="P23" s="42"/>
      <c r="Q23" s="65"/>
      <c r="R23" s="47"/>
    </row>
    <row r="24" spans="1:18" s="48" customFormat="1" ht="9" customHeight="1">
      <c r="A24" s="50"/>
      <c r="B24" s="51"/>
      <c r="C24" s="51"/>
      <c r="D24" s="51"/>
      <c r="E24" s="52"/>
      <c r="F24" s="52"/>
      <c r="G24" s="53"/>
      <c r="H24" s="54" t="s">
        <v>14</v>
      </c>
      <c r="I24" s="55"/>
      <c r="J24" s="56">
        <f>UPPER(IF(OR(I24="a",I24="as"),E23,IF(OR(I24="b",I24="bs"),E25,)))</f>
      </c>
      <c r="K24" s="56"/>
      <c r="L24" s="42"/>
      <c r="M24" s="65"/>
      <c r="N24" s="65"/>
      <c r="O24" s="67"/>
      <c r="P24" s="45"/>
      <c r="Q24" s="46"/>
      <c r="R24" s="47"/>
    </row>
    <row r="25" spans="1:18" s="48" customFormat="1" ht="9" customHeight="1">
      <c r="A25" s="50">
        <v>10</v>
      </c>
      <c r="B25" s="38">
        <f>IF($D25="","",VLOOKUP($D25,'[5]Boys 21 Si Main Draw Prep'!$A$7:$P$22,15))</f>
        <v>0</v>
      </c>
      <c r="C25" s="38">
        <f>IF($D25="","",VLOOKUP($D25,'[5]Boys 21 Si Main Draw Prep'!$A$7:$P$22,16))</f>
        <v>0</v>
      </c>
      <c r="D25" s="39">
        <v>7</v>
      </c>
      <c r="E25" s="58" t="str">
        <f>UPPER(IF($D25="","",VLOOKUP($D25,'[5]Boys 21 Si Main Draw Prep'!$A$7:$P$22,2)))</f>
        <v>SHARMA</v>
      </c>
      <c r="F25" s="58" t="str">
        <f>IF($D25="","",VLOOKUP($D25,'[5]Boys 21 Si Main Draw Prep'!$A$7:$P$22,3))</f>
        <v>Yuddhistra</v>
      </c>
      <c r="G25" s="58"/>
      <c r="H25" s="58">
        <f>IF($D25="","",VLOOKUP($D25,'[5]Boys 21 Si Main Draw Prep'!$A$7:$P$22,4))</f>
        <v>0</v>
      </c>
      <c r="I25" s="59"/>
      <c r="J25" s="42"/>
      <c r="K25" s="60"/>
      <c r="L25" s="42"/>
      <c r="M25" s="65"/>
      <c r="N25" s="65"/>
      <c r="O25" s="67"/>
      <c r="P25" s="45"/>
      <c r="Q25" s="46"/>
      <c r="R25" s="47"/>
    </row>
    <row r="26" spans="1:18" s="48" customFormat="1" ht="9" customHeight="1">
      <c r="A26" s="50"/>
      <c r="B26" s="51"/>
      <c r="C26" s="51"/>
      <c r="D26" s="61"/>
      <c r="E26" s="52"/>
      <c r="F26" s="52"/>
      <c r="G26" s="53"/>
      <c r="H26" s="42"/>
      <c r="I26" s="62"/>
      <c r="J26" s="54" t="s">
        <v>14</v>
      </c>
      <c r="K26" s="63"/>
      <c r="L26" s="56">
        <f>UPPER(IF(OR(K26="a",K26="as"),J24,IF(OR(K26="b",K26="bs"),J28,)))</f>
      </c>
      <c r="M26" s="64"/>
      <c r="N26" s="65"/>
      <c r="O26" s="67"/>
      <c r="P26" s="45"/>
      <c r="Q26" s="46"/>
      <c r="R26" s="47"/>
    </row>
    <row r="27" spans="1:18" s="48" customFormat="1" ht="9" customHeight="1">
      <c r="A27" s="50">
        <v>11</v>
      </c>
      <c r="B27" s="38">
        <f>IF($D27="","",VLOOKUP($D27,'[5]Boys 21 Si Main Draw Prep'!$A$7:$P$22,15))</f>
        <v>0</v>
      </c>
      <c r="C27" s="38">
        <f>IF($D27="","",VLOOKUP($D27,'[5]Boys 21 Si Main Draw Prep'!$A$7:$P$22,16))</f>
        <v>0</v>
      </c>
      <c r="D27" s="39">
        <v>12</v>
      </c>
      <c r="E27" s="58" t="str">
        <f>UPPER(IF($D27="","",VLOOKUP($D27,'[5]Boys 21 Si Main Draw Prep'!$A$7:$P$22,2)))</f>
        <v>BYE</v>
      </c>
      <c r="F27" s="58">
        <f>IF($D27="","",VLOOKUP($D27,'[5]Boys 21 Si Main Draw Prep'!$A$7:$P$22,3))</f>
        <v>0</v>
      </c>
      <c r="G27" s="58"/>
      <c r="H27" s="58">
        <f>IF($D27="","",VLOOKUP($D27,'[5]Boys 21 Si Main Draw Prep'!$A$7:$P$22,4))</f>
        <v>0</v>
      </c>
      <c r="I27" s="41"/>
      <c r="J27" s="42"/>
      <c r="K27" s="66"/>
      <c r="L27" s="42"/>
      <c r="M27" s="67"/>
      <c r="N27" s="65"/>
      <c r="O27" s="67"/>
      <c r="P27" s="45"/>
      <c r="Q27" s="46"/>
      <c r="R27" s="47"/>
    </row>
    <row r="28" spans="1:18" s="48" customFormat="1" ht="9" customHeight="1">
      <c r="A28" s="81"/>
      <c r="B28" s="51"/>
      <c r="C28" s="51"/>
      <c r="D28" s="61"/>
      <c r="E28" s="52"/>
      <c r="F28" s="52"/>
      <c r="G28" s="53"/>
      <c r="H28" s="54" t="s">
        <v>14</v>
      </c>
      <c r="I28" s="55" t="s">
        <v>17</v>
      </c>
      <c r="J28" s="56" t="str">
        <f>UPPER(IF(OR(I28="a",I28="as"),E27,IF(OR(I28="b",I28="bs"),E29,)))</f>
        <v>JONES</v>
      </c>
      <c r="K28" s="68"/>
      <c r="L28" s="42"/>
      <c r="M28" s="67"/>
      <c r="N28" s="65"/>
      <c r="O28" s="67"/>
      <c r="P28" s="45"/>
      <c r="Q28" s="46"/>
      <c r="R28" s="47"/>
    </row>
    <row r="29" spans="1:18" s="48" customFormat="1" ht="9" customHeight="1">
      <c r="A29" s="37">
        <v>12</v>
      </c>
      <c r="B29" s="38">
        <f>IF($D29="","",VLOOKUP($D29,'[5]Boys 21 Si Main Draw Prep'!$A$7:$P$22,15))</f>
        <v>0</v>
      </c>
      <c r="C29" s="38">
        <f>IF($D29="","",VLOOKUP($D29,'[5]Boys 21 Si Main Draw Prep'!$A$7:$P$22,16))</f>
        <v>0</v>
      </c>
      <c r="D29" s="39">
        <v>4</v>
      </c>
      <c r="E29" s="40" t="str">
        <f>UPPER(IF($D29="","",VLOOKUP($D29,'[5]Boys 21 Si Main Draw Prep'!$A$7:$P$22,2)))</f>
        <v>JONES</v>
      </c>
      <c r="F29" s="40" t="str">
        <f>IF($D29="","",VLOOKUP($D29,'[5]Boys 21 Si Main Draw Prep'!$A$7:$P$22,3))</f>
        <v>Ronnie</v>
      </c>
      <c r="G29" s="40"/>
      <c r="H29" s="40">
        <f>IF($D29="","",VLOOKUP($D29,'[5]Boys 21 Si Main Draw Prep'!$A$7:$P$22,4))</f>
        <v>0</v>
      </c>
      <c r="I29" s="69"/>
      <c r="J29" s="42"/>
      <c r="K29" s="42"/>
      <c r="L29" s="42"/>
      <c r="M29" s="67"/>
      <c r="N29" s="65"/>
      <c r="O29" s="67"/>
      <c r="P29" s="45"/>
      <c r="Q29" s="46"/>
      <c r="R29" s="47"/>
    </row>
    <row r="30" spans="1:18" s="48" customFormat="1" ht="9" customHeight="1">
      <c r="A30" s="50"/>
      <c r="B30" s="51"/>
      <c r="C30" s="51"/>
      <c r="D30" s="61"/>
      <c r="E30" s="42"/>
      <c r="F30" s="42"/>
      <c r="G30" s="70"/>
      <c r="H30" s="71"/>
      <c r="I30" s="62"/>
      <c r="J30" s="42"/>
      <c r="K30" s="42"/>
      <c r="L30" s="54" t="s">
        <v>14</v>
      </c>
      <c r="M30" s="63"/>
      <c r="N30" s="56">
        <f>UPPER(IF(OR(M30="a",M30="as"),L26,IF(OR(M30="b",M30="bs"),L34,)))</f>
      </c>
      <c r="O30" s="77"/>
      <c r="P30" s="45"/>
      <c r="Q30" s="46"/>
      <c r="R30" s="47"/>
    </row>
    <row r="31" spans="1:18" s="48" customFormat="1" ht="9" customHeight="1">
      <c r="A31" s="50">
        <v>13</v>
      </c>
      <c r="B31" s="38">
        <f>IF($D31="","",VLOOKUP($D31,'[5]Boys 21 Si Main Draw Prep'!$A$7:$P$22,15))</f>
        <v>0</v>
      </c>
      <c r="C31" s="38">
        <f>IF($D31="","",VLOOKUP($D31,'[5]Boys 21 Si Main Draw Prep'!$A$7:$P$22,16))</f>
        <v>0</v>
      </c>
      <c r="D31" s="39">
        <v>12</v>
      </c>
      <c r="E31" s="58" t="str">
        <f>UPPER(IF($D31="","",VLOOKUP($D31,'[5]Boys 21 Si Main Draw Prep'!$A$7:$P$22,2)))</f>
        <v>BYE</v>
      </c>
      <c r="F31" s="58">
        <f>IF($D31="","",VLOOKUP($D31,'[5]Boys 21 Si Main Draw Prep'!$A$7:$P$22,3))</f>
        <v>0</v>
      </c>
      <c r="G31" s="58"/>
      <c r="H31" s="58">
        <f>IF($D31="","",VLOOKUP($D31,'[5]Boys 21 Si Main Draw Prep'!$A$7:$P$22,4))</f>
        <v>0</v>
      </c>
      <c r="I31" s="72"/>
      <c r="J31" s="42"/>
      <c r="K31" s="42"/>
      <c r="L31" s="42"/>
      <c r="M31" s="67"/>
      <c r="N31" s="42"/>
      <c r="O31" s="65"/>
      <c r="P31" s="45"/>
      <c r="Q31" s="46"/>
      <c r="R31" s="47"/>
    </row>
    <row r="32" spans="1:18" s="48" customFormat="1" ht="9" customHeight="1">
      <c r="A32" s="50"/>
      <c r="B32" s="51"/>
      <c r="C32" s="51"/>
      <c r="D32" s="61"/>
      <c r="E32" s="52"/>
      <c r="F32" s="52"/>
      <c r="G32" s="53"/>
      <c r="H32" s="54" t="s">
        <v>14</v>
      </c>
      <c r="I32" s="55" t="s">
        <v>16</v>
      </c>
      <c r="J32" s="56" t="str">
        <f>UPPER(IF(OR(I32="a",I32="as"),E31,IF(OR(I32="b",I32="bs"),E33,)))</f>
        <v>SU</v>
      </c>
      <c r="K32" s="56"/>
      <c r="L32" s="42"/>
      <c r="M32" s="67"/>
      <c r="N32" s="65"/>
      <c r="O32" s="65"/>
      <c r="P32" s="45"/>
      <c r="Q32" s="46"/>
      <c r="R32" s="47"/>
    </row>
    <row r="33" spans="1:18" s="48" customFormat="1" ht="9" customHeight="1">
      <c r="A33" s="50">
        <v>14</v>
      </c>
      <c r="B33" s="38">
        <f>IF($D33="","",VLOOKUP($D33,'[5]Boys 21 Si Main Draw Prep'!$A$7:$P$22,15))</f>
        <v>0</v>
      </c>
      <c r="C33" s="38">
        <f>IF($D33="","",VLOOKUP($D33,'[5]Boys 21 Si Main Draw Prep'!$A$7:$P$22,16))</f>
        <v>0</v>
      </c>
      <c r="D33" s="39">
        <v>8</v>
      </c>
      <c r="E33" s="58" t="str">
        <f>UPPER(IF($D33="","",VLOOKUP($D33,'[5]Boys 21 Si Main Draw Prep'!$A$7:$P$22,2)))</f>
        <v>SU</v>
      </c>
      <c r="F33" s="58" t="str">
        <f>IF($D33="","",VLOOKUP($D33,'[5]Boys 21 Si Main Draw Prep'!$A$7:$P$22,3))</f>
        <v>Jack</v>
      </c>
      <c r="G33" s="58"/>
      <c r="H33" s="58">
        <f>IF($D33="","",VLOOKUP($D33,'[5]Boys 21 Si Main Draw Prep'!$A$7:$P$22,4))</f>
        <v>0</v>
      </c>
      <c r="I33" s="59"/>
      <c r="J33" s="42"/>
      <c r="K33" s="60"/>
      <c r="L33" s="42"/>
      <c r="M33" s="67"/>
      <c r="N33" s="65"/>
      <c r="O33" s="65"/>
      <c r="P33" s="45"/>
      <c r="Q33" s="46"/>
      <c r="R33" s="47"/>
    </row>
    <row r="34" spans="1:18" s="48" customFormat="1" ht="9" customHeight="1">
      <c r="A34" s="50"/>
      <c r="B34" s="51"/>
      <c r="C34" s="51"/>
      <c r="D34" s="61"/>
      <c r="E34" s="52"/>
      <c r="F34" s="52"/>
      <c r="G34" s="53"/>
      <c r="H34" s="42"/>
      <c r="I34" s="62"/>
      <c r="J34" s="54" t="s">
        <v>14</v>
      </c>
      <c r="K34" s="63"/>
      <c r="L34" s="56">
        <f>UPPER(IF(OR(K34="a",K34="as"),J32,IF(OR(K34="b",K34="bs"),J36,)))</f>
      </c>
      <c r="M34" s="77"/>
      <c r="N34" s="65"/>
      <c r="O34" s="65"/>
      <c r="P34" s="45"/>
      <c r="Q34" s="46"/>
      <c r="R34" s="47"/>
    </row>
    <row r="35" spans="1:18" s="48" customFormat="1" ht="9" customHeight="1">
      <c r="A35" s="50">
        <v>15</v>
      </c>
      <c r="B35" s="38">
        <f>IF($D35="","",VLOOKUP($D35,'[5]Boys 21 Si Main Draw Prep'!$A$7:$P$22,15))</f>
        <v>0</v>
      </c>
      <c r="C35" s="38">
        <f>IF($D35="","",VLOOKUP($D35,'[5]Boys 21 Si Main Draw Prep'!$A$7:$P$22,16))</f>
        <v>0</v>
      </c>
      <c r="D35" s="39">
        <v>12</v>
      </c>
      <c r="E35" s="58" t="str">
        <f>UPPER(IF($D35="","",VLOOKUP($D35,'[5]Boys 21 Si Main Draw Prep'!$A$7:$P$22,2)))</f>
        <v>BYE</v>
      </c>
      <c r="F35" s="58">
        <f>IF($D35="","",VLOOKUP($D35,'[5]Boys 21 Si Main Draw Prep'!$A$7:$P$22,3))</f>
        <v>0</v>
      </c>
      <c r="G35" s="58"/>
      <c r="H35" s="58">
        <f>IF($D35="","",VLOOKUP($D35,'[5]Boys 21 Si Main Draw Prep'!$A$7:$P$22,4))</f>
        <v>0</v>
      </c>
      <c r="I35" s="41"/>
      <c r="J35" s="42"/>
      <c r="K35" s="66"/>
      <c r="L35" s="42"/>
      <c r="M35" s="65"/>
      <c r="N35" s="65"/>
      <c r="O35" s="65"/>
      <c r="P35" s="45"/>
      <c r="Q35" s="46"/>
      <c r="R35" s="47"/>
    </row>
    <row r="36" spans="1:18" s="48" customFormat="1" ht="9" customHeight="1">
      <c r="A36" s="50"/>
      <c r="B36" s="51"/>
      <c r="C36" s="51"/>
      <c r="D36" s="51"/>
      <c r="E36" s="52"/>
      <c r="F36" s="52"/>
      <c r="G36" s="53"/>
      <c r="H36" s="54" t="s">
        <v>14</v>
      </c>
      <c r="I36" s="55" t="s">
        <v>17</v>
      </c>
      <c r="J36" s="56" t="str">
        <f>UPPER(IF(OR(I36="a",I36="as"),E35,IF(OR(I36="b",I36="bs"),E37,)))</f>
        <v>RAMDIAL</v>
      </c>
      <c r="K36" s="68"/>
      <c r="L36" s="42"/>
      <c r="M36" s="65"/>
      <c r="N36" s="65"/>
      <c r="O36" s="65"/>
      <c r="P36" s="45"/>
      <c r="Q36" s="46"/>
      <c r="R36" s="47"/>
    </row>
    <row r="37" spans="1:18" s="48" customFormat="1" ht="9" customHeight="1">
      <c r="A37" s="37">
        <v>16</v>
      </c>
      <c r="B37" s="38">
        <f>IF($D37="","",VLOOKUP($D37,'[5]Boys 21 Si Main Draw Prep'!$A$7:$P$22,15))</f>
        <v>0</v>
      </c>
      <c r="C37" s="38">
        <f>IF($D37="","",VLOOKUP($D37,'[5]Boys 21 Si Main Draw Prep'!$A$7:$P$22,16))</f>
        <v>0</v>
      </c>
      <c r="D37" s="39">
        <v>2</v>
      </c>
      <c r="E37" s="40" t="str">
        <f>UPPER(IF($D37="","",VLOOKUP($D37,'[5]Boys 21 Si Main Draw Prep'!$A$7:$P$22,2)))</f>
        <v>RAMDIAL</v>
      </c>
      <c r="F37" s="40" t="str">
        <f>IF($D37="","",VLOOKUP($D37,'[5]Boys 21 Si Main Draw Prep'!$A$7:$P$22,3))</f>
        <v>Dirk</v>
      </c>
      <c r="G37" s="58"/>
      <c r="H37" s="40">
        <f>IF($D37="","",VLOOKUP($D37,'[5]Boys 21 Si Main Draw Prep'!$A$7:$P$22,4))</f>
        <v>0</v>
      </c>
      <c r="I37" s="69"/>
      <c r="J37" s="42"/>
      <c r="K37" s="42"/>
      <c r="L37" s="42"/>
      <c r="M37" s="65"/>
      <c r="N37" s="65"/>
      <c r="O37" s="65"/>
      <c r="P37" s="45"/>
      <c r="Q37" s="46"/>
      <c r="R37" s="47"/>
    </row>
    <row r="38" spans="1:18" s="48" customFormat="1" ht="9" customHeight="1">
      <c r="A38" s="82"/>
      <c r="B38" s="51"/>
      <c r="C38" s="51"/>
      <c r="D38" s="51"/>
      <c r="E38" s="71"/>
      <c r="F38" s="71"/>
      <c r="G38" s="78"/>
      <c r="H38" s="42"/>
      <c r="I38" s="62"/>
      <c r="J38" s="42"/>
      <c r="K38" s="42"/>
      <c r="L38" s="42"/>
      <c r="M38" s="65"/>
      <c r="N38" s="65"/>
      <c r="O38" s="65"/>
      <c r="P38" s="45"/>
      <c r="Q38" s="46"/>
      <c r="R38" s="47"/>
    </row>
    <row r="39" spans="1:18" s="48" customFormat="1" ht="9" customHeight="1">
      <c r="A39" s="83"/>
      <c r="B39" s="84"/>
      <c r="C39" s="84"/>
      <c r="D39" s="51"/>
      <c r="E39" s="84"/>
      <c r="F39" s="84"/>
      <c r="G39" s="84"/>
      <c r="H39" s="84"/>
      <c r="I39" s="51"/>
      <c r="J39" s="84"/>
      <c r="K39" s="84"/>
      <c r="L39" s="84"/>
      <c r="M39" s="85"/>
      <c r="N39" s="85"/>
      <c r="O39" s="85"/>
      <c r="P39" s="45"/>
      <c r="Q39" s="46"/>
      <c r="R39" s="47"/>
    </row>
    <row r="40" spans="1:18" s="48" customFormat="1" ht="9" customHeight="1" hidden="1">
      <c r="A40" s="82"/>
      <c r="B40" s="51"/>
      <c r="C40" s="51"/>
      <c r="D40" s="51"/>
      <c r="E40" s="84"/>
      <c r="F40" s="84"/>
      <c r="H40" s="86"/>
      <c r="I40" s="51"/>
      <c r="J40" s="84"/>
      <c r="K40" s="84"/>
      <c r="L40" s="84"/>
      <c r="M40" s="85"/>
      <c r="N40" s="85"/>
      <c r="O40" s="85"/>
      <c r="P40" s="45"/>
      <c r="Q40" s="46"/>
      <c r="R40" s="47"/>
    </row>
    <row r="41" spans="1:18" s="48" customFormat="1" ht="9" customHeight="1" hidden="1">
      <c r="A41" s="82"/>
      <c r="B41" s="84"/>
      <c r="C41" s="84"/>
      <c r="D41" s="51"/>
      <c r="E41" s="84"/>
      <c r="F41" s="84"/>
      <c r="G41" s="84"/>
      <c r="H41" s="84"/>
      <c r="I41" s="51"/>
      <c r="J41" s="84"/>
      <c r="K41" s="87"/>
      <c r="L41" s="84"/>
      <c r="M41" s="85"/>
      <c r="N41" s="85"/>
      <c r="O41" s="85"/>
      <c r="P41" s="45"/>
      <c r="Q41" s="46"/>
      <c r="R41" s="47"/>
    </row>
    <row r="42" spans="1:18" s="48" customFormat="1" ht="9" customHeight="1" hidden="1">
      <c r="A42" s="82"/>
      <c r="B42" s="51"/>
      <c r="C42" s="51"/>
      <c r="D42" s="51"/>
      <c r="E42" s="84"/>
      <c r="F42" s="84"/>
      <c r="H42" s="84"/>
      <c r="I42" s="51"/>
      <c r="J42" s="86"/>
      <c r="K42" s="51"/>
      <c r="L42" s="84"/>
      <c r="M42" s="85"/>
      <c r="N42" s="85"/>
      <c r="O42" s="85"/>
      <c r="P42" s="45"/>
      <c r="Q42" s="46"/>
      <c r="R42" s="47"/>
    </row>
    <row r="43" spans="1:18" s="48" customFormat="1" ht="9" customHeight="1" hidden="1">
      <c r="A43" s="82"/>
      <c r="B43" s="84"/>
      <c r="C43" s="84"/>
      <c r="D43" s="51"/>
      <c r="E43" s="84"/>
      <c r="F43" s="84"/>
      <c r="G43" s="84"/>
      <c r="H43" s="84"/>
      <c r="I43" s="51"/>
      <c r="J43" s="84"/>
      <c r="K43" s="84"/>
      <c r="L43" s="84"/>
      <c r="M43" s="85"/>
      <c r="N43" s="85"/>
      <c r="O43" s="85"/>
      <c r="P43" s="45"/>
      <c r="Q43" s="46"/>
      <c r="R43" s="88"/>
    </row>
    <row r="44" spans="1:18" s="48" customFormat="1" ht="9" customHeight="1" hidden="1">
      <c r="A44" s="82"/>
      <c r="B44" s="51"/>
      <c r="C44" s="51"/>
      <c r="D44" s="51"/>
      <c r="E44" s="84"/>
      <c r="F44" s="84"/>
      <c r="H44" s="86"/>
      <c r="I44" s="51"/>
      <c r="J44" s="84"/>
      <c r="K44" s="84"/>
      <c r="L44" s="84"/>
      <c r="M44" s="85"/>
      <c r="N44" s="85"/>
      <c r="O44" s="85"/>
      <c r="P44" s="45"/>
      <c r="Q44" s="46"/>
      <c r="R44" s="47"/>
    </row>
    <row r="45" spans="1:18" s="48" customFormat="1" ht="9" customHeight="1" hidden="1">
      <c r="A45" s="82"/>
      <c r="B45" s="84"/>
      <c r="C45" s="84"/>
      <c r="D45" s="51"/>
      <c r="E45" s="84"/>
      <c r="F45" s="84"/>
      <c r="G45" s="84"/>
      <c r="H45" s="84"/>
      <c r="I45" s="51"/>
      <c r="J45" s="84"/>
      <c r="K45" s="84"/>
      <c r="L45" s="84"/>
      <c r="M45" s="85"/>
      <c r="N45" s="85"/>
      <c r="O45" s="85"/>
      <c r="P45" s="45"/>
      <c r="Q45" s="46"/>
      <c r="R45" s="47"/>
    </row>
    <row r="46" spans="1:18" s="48" customFormat="1" ht="9" customHeight="1" hidden="1">
      <c r="A46" s="82"/>
      <c r="B46" s="51"/>
      <c r="C46" s="51"/>
      <c r="D46" s="51"/>
      <c r="E46" s="84"/>
      <c r="F46" s="84"/>
      <c r="H46" s="84"/>
      <c r="I46" s="51"/>
      <c r="J46" s="84"/>
      <c r="K46" s="84"/>
      <c r="L46" s="86"/>
      <c r="M46" s="51"/>
      <c r="N46" s="84"/>
      <c r="O46" s="85"/>
      <c r="P46" s="45"/>
      <c r="Q46" s="46"/>
      <c r="R46" s="47"/>
    </row>
    <row r="47" spans="1:18" s="48" customFormat="1" ht="9" customHeight="1" hidden="1">
      <c r="A47" s="82"/>
      <c r="B47" s="84"/>
      <c r="C47" s="84"/>
      <c r="D47" s="51"/>
      <c r="E47" s="84"/>
      <c r="F47" s="84"/>
      <c r="G47" s="84"/>
      <c r="H47" s="84"/>
      <c r="I47" s="51"/>
      <c r="J47" s="84"/>
      <c r="K47" s="84"/>
      <c r="L47" s="84"/>
      <c r="M47" s="85"/>
      <c r="N47" s="84"/>
      <c r="O47" s="85"/>
      <c r="P47" s="45"/>
      <c r="Q47" s="46"/>
      <c r="R47" s="47"/>
    </row>
    <row r="48" spans="1:18" s="48" customFormat="1" ht="9" customHeight="1" hidden="1">
      <c r="A48" s="82"/>
      <c r="B48" s="51"/>
      <c r="C48" s="51"/>
      <c r="D48" s="51"/>
      <c r="E48" s="84"/>
      <c r="F48" s="84"/>
      <c r="H48" s="86"/>
      <c r="I48" s="51"/>
      <c r="J48" s="84"/>
      <c r="K48" s="84"/>
      <c r="L48" s="84"/>
      <c r="M48" s="85"/>
      <c r="N48" s="85"/>
      <c r="O48" s="85"/>
      <c r="P48" s="45"/>
      <c r="Q48" s="46"/>
      <c r="R48" s="47"/>
    </row>
    <row r="49" spans="1:18" s="48" customFormat="1" ht="9" customHeight="1" hidden="1">
      <c r="A49" s="82"/>
      <c r="B49" s="84"/>
      <c r="C49" s="84"/>
      <c r="D49" s="51"/>
      <c r="E49" s="84"/>
      <c r="F49" s="84"/>
      <c r="G49" s="84"/>
      <c r="H49" s="84"/>
      <c r="I49" s="51"/>
      <c r="J49" s="84"/>
      <c r="K49" s="87"/>
      <c r="L49" s="84"/>
      <c r="M49" s="85"/>
      <c r="N49" s="85"/>
      <c r="O49" s="85"/>
      <c r="P49" s="45"/>
      <c r="Q49" s="46"/>
      <c r="R49" s="47"/>
    </row>
    <row r="50" spans="1:18" s="48" customFormat="1" ht="9" customHeight="1" hidden="1">
      <c r="A50" s="82"/>
      <c r="B50" s="51"/>
      <c r="C50" s="51"/>
      <c r="D50" s="51"/>
      <c r="E50" s="84"/>
      <c r="F50" s="84"/>
      <c r="H50" s="84"/>
      <c r="I50" s="51"/>
      <c r="J50" s="86"/>
      <c r="K50" s="51"/>
      <c r="L50" s="84"/>
      <c r="M50" s="85"/>
      <c r="N50" s="85"/>
      <c r="O50" s="85"/>
      <c r="P50" s="45"/>
      <c r="Q50" s="46"/>
      <c r="R50" s="47"/>
    </row>
    <row r="51" spans="1:18" s="48" customFormat="1" ht="9" customHeight="1" hidden="1">
      <c r="A51" s="82"/>
      <c r="B51" s="84"/>
      <c r="C51" s="84"/>
      <c r="D51" s="51"/>
      <c r="E51" s="84"/>
      <c r="F51" s="84"/>
      <c r="G51" s="84"/>
      <c r="H51" s="84"/>
      <c r="I51" s="51"/>
      <c r="J51" s="84"/>
      <c r="K51" s="84"/>
      <c r="L51" s="84"/>
      <c r="M51" s="85"/>
      <c r="N51" s="85"/>
      <c r="O51" s="85"/>
      <c r="P51" s="45"/>
      <c r="Q51" s="46"/>
      <c r="R51" s="47"/>
    </row>
    <row r="52" spans="1:18" s="48" customFormat="1" ht="9" customHeight="1" hidden="1">
      <c r="A52" s="82"/>
      <c r="B52" s="51"/>
      <c r="C52" s="51"/>
      <c r="D52" s="51"/>
      <c r="E52" s="84"/>
      <c r="F52" s="84"/>
      <c r="H52" s="86"/>
      <c r="I52" s="51"/>
      <c r="J52" s="84"/>
      <c r="K52" s="84"/>
      <c r="L52" s="84"/>
      <c r="M52" s="85"/>
      <c r="N52" s="85"/>
      <c r="O52" s="85"/>
      <c r="P52" s="45"/>
      <c r="Q52" s="46"/>
      <c r="R52" s="47"/>
    </row>
    <row r="53" spans="1:18" s="48" customFormat="1" ht="9" customHeight="1" hidden="1">
      <c r="A53" s="83"/>
      <c r="B53" s="84"/>
      <c r="C53" s="84"/>
      <c r="D53" s="51"/>
      <c r="E53" s="84"/>
      <c r="F53" s="84"/>
      <c r="G53" s="84"/>
      <c r="H53" s="84"/>
      <c r="I53" s="51"/>
      <c r="J53" s="84"/>
      <c r="K53" s="84"/>
      <c r="L53" s="84"/>
      <c r="M53" s="84"/>
      <c r="N53" s="43"/>
      <c r="O53" s="43"/>
      <c r="P53" s="45"/>
      <c r="Q53" s="46"/>
      <c r="R53" s="47"/>
    </row>
    <row r="54" spans="1:18" s="48" customFormat="1" ht="9" customHeight="1" hidden="1">
      <c r="A54" s="82"/>
      <c r="B54" s="51"/>
      <c r="C54" s="51"/>
      <c r="D54" s="51"/>
      <c r="E54" s="71"/>
      <c r="F54" s="71"/>
      <c r="G54" s="78"/>
      <c r="H54" s="42"/>
      <c r="I54" s="62"/>
      <c r="J54" s="42"/>
      <c r="K54" s="42"/>
      <c r="L54" s="42"/>
      <c r="M54" s="65"/>
      <c r="N54" s="65"/>
      <c r="O54" s="65"/>
      <c r="P54" s="45"/>
      <c r="Q54" s="46"/>
      <c r="R54" s="47"/>
    </row>
    <row r="55" spans="1:18" s="48" customFormat="1" ht="9" customHeight="1" hidden="1">
      <c r="A55" s="83"/>
      <c r="B55" s="84"/>
      <c r="C55" s="84"/>
      <c r="D55" s="51"/>
      <c r="E55" s="84"/>
      <c r="F55" s="84"/>
      <c r="G55" s="84"/>
      <c r="H55" s="84"/>
      <c r="I55" s="51"/>
      <c r="J55" s="84"/>
      <c r="K55" s="84"/>
      <c r="L55" s="84"/>
      <c r="M55" s="85"/>
      <c r="N55" s="85"/>
      <c r="O55" s="85"/>
      <c r="P55" s="45"/>
      <c r="Q55" s="46"/>
      <c r="R55" s="47"/>
    </row>
    <row r="56" spans="1:18" s="48" customFormat="1" ht="9" customHeight="1" hidden="1">
      <c r="A56" s="82"/>
      <c r="B56" s="51"/>
      <c r="C56" s="51"/>
      <c r="D56" s="51"/>
      <c r="E56" s="84"/>
      <c r="F56" s="84"/>
      <c r="H56" s="86"/>
      <c r="I56" s="51"/>
      <c r="J56" s="84"/>
      <c r="K56" s="84"/>
      <c r="L56" s="84"/>
      <c r="M56" s="85"/>
      <c r="N56" s="85"/>
      <c r="O56" s="85"/>
      <c r="P56" s="45"/>
      <c r="Q56" s="46"/>
      <c r="R56" s="47"/>
    </row>
    <row r="57" spans="1:18" s="48" customFormat="1" ht="9" customHeight="1" hidden="1">
      <c r="A57" s="82"/>
      <c r="B57" s="84"/>
      <c r="C57" s="84"/>
      <c r="D57" s="51"/>
      <c r="E57" s="84"/>
      <c r="F57" s="84"/>
      <c r="G57" s="84"/>
      <c r="H57" s="84"/>
      <c r="I57" s="51"/>
      <c r="J57" s="84"/>
      <c r="K57" s="87"/>
      <c r="L57" s="84"/>
      <c r="M57" s="85"/>
      <c r="N57" s="85"/>
      <c r="O57" s="85"/>
      <c r="P57" s="45"/>
      <c r="Q57" s="46"/>
      <c r="R57" s="47"/>
    </row>
    <row r="58" spans="1:18" s="48" customFormat="1" ht="9" customHeight="1" hidden="1">
      <c r="A58" s="82"/>
      <c r="B58" s="51"/>
      <c r="C58" s="51"/>
      <c r="D58" s="51"/>
      <c r="E58" s="84"/>
      <c r="F58" s="84"/>
      <c r="H58" s="84"/>
      <c r="I58" s="51"/>
      <c r="J58" s="86"/>
      <c r="K58" s="51"/>
      <c r="L58" s="84"/>
      <c r="M58" s="85"/>
      <c r="N58" s="85"/>
      <c r="O58" s="85"/>
      <c r="P58" s="45"/>
      <c r="Q58" s="46"/>
      <c r="R58" s="47"/>
    </row>
    <row r="59" spans="1:18" s="48" customFormat="1" ht="9" customHeight="1" hidden="1">
      <c r="A59" s="82"/>
      <c r="B59" s="84"/>
      <c r="C59" s="84"/>
      <c r="D59" s="51"/>
      <c r="E59" s="84"/>
      <c r="F59" s="84"/>
      <c r="G59" s="84"/>
      <c r="H59" s="84"/>
      <c r="I59" s="51"/>
      <c r="J59" s="84"/>
      <c r="K59" s="84"/>
      <c r="L59" s="84"/>
      <c r="M59" s="85"/>
      <c r="N59" s="85"/>
      <c r="O59" s="85"/>
      <c r="P59" s="45"/>
      <c r="Q59" s="46"/>
      <c r="R59" s="88"/>
    </row>
    <row r="60" spans="1:18" s="48" customFormat="1" ht="9" customHeight="1" hidden="1">
      <c r="A60" s="82"/>
      <c r="B60" s="51"/>
      <c r="C60" s="51"/>
      <c r="D60" s="51"/>
      <c r="E60" s="84"/>
      <c r="F60" s="84"/>
      <c r="H60" s="86"/>
      <c r="I60" s="51"/>
      <c r="J60" s="84"/>
      <c r="K60" s="84"/>
      <c r="L60" s="84"/>
      <c r="M60" s="85"/>
      <c r="N60" s="85"/>
      <c r="O60" s="85"/>
      <c r="P60" s="45"/>
      <c r="Q60" s="46"/>
      <c r="R60" s="47"/>
    </row>
    <row r="61" spans="1:18" s="48" customFormat="1" ht="9" customHeight="1" hidden="1">
      <c r="A61" s="82"/>
      <c r="B61" s="84"/>
      <c r="C61" s="84"/>
      <c r="D61" s="51"/>
      <c r="E61" s="84"/>
      <c r="F61" s="84"/>
      <c r="G61" s="84"/>
      <c r="H61" s="84"/>
      <c r="I61" s="51"/>
      <c r="J61" s="84"/>
      <c r="K61" s="84"/>
      <c r="L61" s="84"/>
      <c r="M61" s="85"/>
      <c r="N61" s="85"/>
      <c r="O61" s="85"/>
      <c r="P61" s="45"/>
      <c r="Q61" s="46"/>
      <c r="R61" s="47"/>
    </row>
    <row r="62" spans="1:18" s="48" customFormat="1" ht="9" customHeight="1" hidden="1">
      <c r="A62" s="82"/>
      <c r="B62" s="51"/>
      <c r="C62" s="51"/>
      <c r="D62" s="51"/>
      <c r="E62" s="84"/>
      <c r="F62" s="84"/>
      <c r="H62" s="84"/>
      <c r="I62" s="51"/>
      <c r="J62" s="84"/>
      <c r="K62" s="84"/>
      <c r="L62" s="86"/>
      <c r="M62" s="51"/>
      <c r="N62" s="84"/>
      <c r="O62" s="85"/>
      <c r="P62" s="45"/>
      <c r="Q62" s="46"/>
      <c r="R62" s="47"/>
    </row>
    <row r="63" spans="1:18" s="48" customFormat="1" ht="9" customHeight="1" hidden="1">
      <c r="A63" s="82"/>
      <c r="B63" s="84"/>
      <c r="C63" s="84"/>
      <c r="D63" s="51"/>
      <c r="E63" s="84"/>
      <c r="F63" s="84"/>
      <c r="G63" s="84"/>
      <c r="H63" s="84"/>
      <c r="I63" s="51"/>
      <c r="J63" s="84"/>
      <c r="K63" s="84"/>
      <c r="L63" s="84"/>
      <c r="M63" s="85"/>
      <c r="N63" s="84"/>
      <c r="O63" s="85"/>
      <c r="P63" s="45"/>
      <c r="Q63" s="46"/>
      <c r="R63" s="47"/>
    </row>
    <row r="64" spans="1:18" s="48" customFormat="1" ht="9" customHeight="1" hidden="1">
      <c r="A64" s="82"/>
      <c r="B64" s="51"/>
      <c r="C64" s="51"/>
      <c r="D64" s="51"/>
      <c r="E64" s="84"/>
      <c r="F64" s="84"/>
      <c r="H64" s="86"/>
      <c r="I64" s="51"/>
      <c r="J64" s="84"/>
      <c r="K64" s="84"/>
      <c r="L64" s="84"/>
      <c r="M64" s="85"/>
      <c r="N64" s="85"/>
      <c r="O64" s="85"/>
      <c r="P64" s="45"/>
      <c r="Q64" s="46"/>
      <c r="R64" s="47"/>
    </row>
    <row r="65" spans="1:18" s="48" customFormat="1" ht="9" customHeight="1" hidden="1">
      <c r="A65" s="82"/>
      <c r="B65" s="84"/>
      <c r="C65" s="84"/>
      <c r="D65" s="51"/>
      <c r="E65" s="84"/>
      <c r="F65" s="84"/>
      <c r="G65" s="84"/>
      <c r="H65" s="84"/>
      <c r="I65" s="51"/>
      <c r="J65" s="84"/>
      <c r="K65" s="87"/>
      <c r="L65" s="84"/>
      <c r="M65" s="85"/>
      <c r="N65" s="85"/>
      <c r="O65" s="85"/>
      <c r="P65" s="45"/>
      <c r="Q65" s="46"/>
      <c r="R65" s="47"/>
    </row>
    <row r="66" spans="1:18" s="48" customFormat="1" ht="9" customHeight="1" hidden="1">
      <c r="A66" s="82"/>
      <c r="B66" s="51"/>
      <c r="C66" s="51"/>
      <c r="D66" s="51"/>
      <c r="E66" s="84"/>
      <c r="F66" s="84"/>
      <c r="H66" s="84"/>
      <c r="I66" s="51"/>
      <c r="J66" s="86"/>
      <c r="K66" s="51"/>
      <c r="L66" s="84"/>
      <c r="M66" s="85"/>
      <c r="N66" s="85"/>
      <c r="O66" s="85"/>
      <c r="P66" s="45"/>
      <c r="Q66" s="46"/>
      <c r="R66" s="47"/>
    </row>
    <row r="67" spans="1:18" s="48" customFormat="1" ht="9" customHeight="1" hidden="1">
      <c r="A67" s="82"/>
      <c r="B67" s="84"/>
      <c r="C67" s="84"/>
      <c r="D67" s="51"/>
      <c r="E67" s="84"/>
      <c r="F67" s="84"/>
      <c r="G67" s="84"/>
      <c r="H67" s="84"/>
      <c r="I67" s="51"/>
      <c r="J67" s="84"/>
      <c r="K67" s="84"/>
      <c r="L67" s="84"/>
      <c r="M67" s="85"/>
      <c r="N67" s="85"/>
      <c r="O67" s="85"/>
      <c r="P67" s="45"/>
      <c r="Q67" s="46"/>
      <c r="R67" s="47"/>
    </row>
    <row r="68" spans="1:18" s="48" customFormat="1" ht="9" customHeight="1" hidden="1">
      <c r="A68" s="82"/>
      <c r="B68" s="51"/>
      <c r="C68" s="51"/>
      <c r="D68" s="51"/>
      <c r="E68" s="84"/>
      <c r="F68" s="84"/>
      <c r="H68" s="86"/>
      <c r="I68" s="51"/>
      <c r="J68" s="84"/>
      <c r="K68" s="84"/>
      <c r="L68" s="84"/>
      <c r="M68" s="85"/>
      <c r="N68" s="85"/>
      <c r="O68" s="85"/>
      <c r="P68" s="45"/>
      <c r="Q68" s="46"/>
      <c r="R68" s="47"/>
    </row>
    <row r="69" spans="1:18" s="48" customFormat="1" ht="9" customHeight="1">
      <c r="A69" s="83"/>
      <c r="B69" s="84"/>
      <c r="C69" s="84"/>
      <c r="D69" s="51"/>
      <c r="E69" s="84"/>
      <c r="F69" s="84"/>
      <c r="G69" s="84"/>
      <c r="H69" s="84"/>
      <c r="I69" s="51"/>
      <c r="J69" s="84"/>
      <c r="K69" s="84"/>
      <c r="L69" s="84"/>
      <c r="M69" s="84"/>
      <c r="N69" s="43"/>
      <c r="O69" s="43"/>
      <c r="P69" s="45"/>
      <c r="Q69" s="46"/>
      <c r="R69" s="47"/>
    </row>
    <row r="70" spans="1:18" s="95" customFormat="1" ht="6.75" customHeight="1">
      <c r="A70" s="89"/>
      <c r="B70" s="89"/>
      <c r="C70" s="89"/>
      <c r="D70" s="89"/>
      <c r="E70" s="90"/>
      <c r="F70" s="90"/>
      <c r="G70" s="90"/>
      <c r="H70" s="90"/>
      <c r="I70" s="91"/>
      <c r="J70" s="92"/>
      <c r="K70" s="93"/>
      <c r="L70" s="92"/>
      <c r="M70" s="93"/>
      <c r="N70" s="92"/>
      <c r="O70" s="93"/>
      <c r="P70" s="92"/>
      <c r="Q70" s="93"/>
      <c r="R70" s="94"/>
    </row>
    <row r="71" spans="1:17" s="108" customFormat="1" ht="10.5" customHeight="1">
      <c r="A71" s="96" t="s">
        <v>18</v>
      </c>
      <c r="B71" s="97"/>
      <c r="C71" s="98"/>
      <c r="D71" s="99" t="s">
        <v>19</v>
      </c>
      <c r="E71" s="100" t="s">
        <v>20</v>
      </c>
      <c r="F71" s="99"/>
      <c r="G71" s="101"/>
      <c r="H71" s="102"/>
      <c r="I71" s="99" t="s">
        <v>19</v>
      </c>
      <c r="J71" s="100" t="s">
        <v>21</v>
      </c>
      <c r="K71" s="103"/>
      <c r="L71" s="100" t="s">
        <v>22</v>
      </c>
      <c r="M71" s="104"/>
      <c r="N71" s="105" t="s">
        <v>23</v>
      </c>
      <c r="O71" s="105"/>
      <c r="P71" s="106"/>
      <c r="Q71" s="107"/>
    </row>
    <row r="72" spans="1:17" s="108" customFormat="1" ht="9" customHeight="1">
      <c r="A72" s="109" t="s">
        <v>24</v>
      </c>
      <c r="B72" s="110"/>
      <c r="C72" s="111"/>
      <c r="D72" s="112">
        <v>1</v>
      </c>
      <c r="E72" s="113" t="str">
        <f>IF(D72&gt;$Q$79,,UPPER(VLOOKUP(D72,'[5]Boys 21 Si Main Draw Prep'!$A$7:$R$134,2)))</f>
        <v>HOSPEDALES</v>
      </c>
      <c r="F72" s="114"/>
      <c r="G72" s="113"/>
      <c r="H72" s="115"/>
      <c r="I72" s="116" t="s">
        <v>25</v>
      </c>
      <c r="J72" s="110"/>
      <c r="K72" s="117"/>
      <c r="L72" s="110"/>
      <c r="M72" s="118"/>
      <c r="N72" s="119" t="s">
        <v>26</v>
      </c>
      <c r="O72" s="120"/>
      <c r="P72" s="120"/>
      <c r="Q72" s="121"/>
    </row>
    <row r="73" spans="1:17" s="108" customFormat="1" ht="9" customHeight="1">
      <c r="A73" s="109" t="s">
        <v>27</v>
      </c>
      <c r="B73" s="110"/>
      <c r="C73" s="111"/>
      <c r="D73" s="112">
        <v>2</v>
      </c>
      <c r="E73" s="113" t="str">
        <f>IF(D73&gt;$Q$79,,UPPER(VLOOKUP(D73,'[5]Boys 21 Si Main Draw Prep'!$A$7:$R$134,2)))</f>
        <v>RAMDIAL</v>
      </c>
      <c r="F73" s="114"/>
      <c r="G73" s="113"/>
      <c r="H73" s="115"/>
      <c r="I73" s="116" t="s">
        <v>28</v>
      </c>
      <c r="J73" s="110"/>
      <c r="K73" s="117"/>
      <c r="L73" s="110"/>
      <c r="M73" s="118"/>
      <c r="N73" s="122"/>
      <c r="O73" s="123"/>
      <c r="P73" s="124"/>
      <c r="Q73" s="125"/>
    </row>
    <row r="74" spans="1:17" s="108" customFormat="1" ht="9" customHeight="1">
      <c r="A74" s="126" t="s">
        <v>29</v>
      </c>
      <c r="B74" s="124"/>
      <c r="C74" s="127"/>
      <c r="D74" s="112">
        <v>3</v>
      </c>
      <c r="E74" s="113" t="str">
        <f>IF(D74&gt;$Q$79,,UPPER(VLOOKUP(D74,'[5]Boys 21 Si Main Draw Prep'!$A$7:$R$134,2)))</f>
        <v>IDEMUDIA</v>
      </c>
      <c r="F74" s="114"/>
      <c r="G74" s="113"/>
      <c r="H74" s="115"/>
      <c r="I74" s="116" t="s">
        <v>30</v>
      </c>
      <c r="J74" s="110"/>
      <c r="K74" s="117"/>
      <c r="L74" s="110"/>
      <c r="M74" s="118"/>
      <c r="N74" s="119" t="s">
        <v>31</v>
      </c>
      <c r="O74" s="120"/>
      <c r="P74" s="120"/>
      <c r="Q74" s="121"/>
    </row>
    <row r="75" spans="1:17" s="108" customFormat="1" ht="9" customHeight="1">
      <c r="A75" s="128"/>
      <c r="B75" s="25"/>
      <c r="C75" s="129"/>
      <c r="D75" s="112">
        <v>4</v>
      </c>
      <c r="E75" s="113" t="str">
        <f>IF(D75&gt;$Q$79,,UPPER(VLOOKUP(D75,'[5]Boys 21 Si Main Draw Prep'!$A$7:$R$134,2)))</f>
        <v>JONES</v>
      </c>
      <c r="F75" s="114"/>
      <c r="G75" s="113"/>
      <c r="H75" s="115"/>
      <c r="I75" s="116" t="s">
        <v>32</v>
      </c>
      <c r="J75" s="110"/>
      <c r="K75" s="117"/>
      <c r="L75" s="110"/>
      <c r="M75" s="118"/>
      <c r="N75" s="110"/>
      <c r="O75" s="117"/>
      <c r="P75" s="110"/>
      <c r="Q75" s="118"/>
    </row>
    <row r="76" spans="1:17" s="108" customFormat="1" ht="9" customHeight="1">
      <c r="A76" s="130" t="s">
        <v>33</v>
      </c>
      <c r="B76" s="131"/>
      <c r="C76" s="132"/>
      <c r="D76" s="112"/>
      <c r="E76" s="113"/>
      <c r="F76" s="114"/>
      <c r="G76" s="113"/>
      <c r="H76" s="115"/>
      <c r="I76" s="116" t="s">
        <v>34</v>
      </c>
      <c r="J76" s="110"/>
      <c r="K76" s="117"/>
      <c r="L76" s="110"/>
      <c r="M76" s="118"/>
      <c r="N76" s="124"/>
      <c r="O76" s="123"/>
      <c r="P76" s="124"/>
      <c r="Q76" s="125"/>
    </row>
    <row r="77" spans="1:17" s="108" customFormat="1" ht="9" customHeight="1">
      <c r="A77" s="109" t="s">
        <v>24</v>
      </c>
      <c r="B77" s="110"/>
      <c r="C77" s="111"/>
      <c r="D77" s="112"/>
      <c r="E77" s="113"/>
      <c r="F77" s="114"/>
      <c r="G77" s="113"/>
      <c r="H77" s="115"/>
      <c r="I77" s="116" t="s">
        <v>35</v>
      </c>
      <c r="J77" s="110"/>
      <c r="K77" s="117"/>
      <c r="L77" s="110"/>
      <c r="M77" s="118"/>
      <c r="N77" s="119" t="s">
        <v>36</v>
      </c>
      <c r="O77" s="120"/>
      <c r="P77" s="120"/>
      <c r="Q77" s="121"/>
    </row>
    <row r="78" spans="1:17" s="108" customFormat="1" ht="9" customHeight="1">
      <c r="A78" s="109" t="s">
        <v>37</v>
      </c>
      <c r="B78" s="110"/>
      <c r="C78" s="133"/>
      <c r="D78" s="112"/>
      <c r="E78" s="113"/>
      <c r="F78" s="114"/>
      <c r="G78" s="113"/>
      <c r="H78" s="115"/>
      <c r="I78" s="116" t="s">
        <v>38</v>
      </c>
      <c r="J78" s="110"/>
      <c r="K78" s="117"/>
      <c r="L78" s="110"/>
      <c r="M78" s="118"/>
      <c r="N78" s="110"/>
      <c r="O78" s="117"/>
      <c r="P78" s="110"/>
      <c r="Q78" s="118"/>
    </row>
    <row r="79" spans="1:17" s="108" customFormat="1" ht="9" customHeight="1">
      <c r="A79" s="126" t="s">
        <v>39</v>
      </c>
      <c r="B79" s="124"/>
      <c r="C79" s="134"/>
      <c r="D79" s="135"/>
      <c r="E79" s="136"/>
      <c r="F79" s="137"/>
      <c r="G79" s="136"/>
      <c r="H79" s="138"/>
      <c r="I79" s="139" t="s">
        <v>40</v>
      </c>
      <c r="J79" s="124"/>
      <c r="K79" s="123"/>
      <c r="L79" s="124"/>
      <c r="M79" s="125"/>
      <c r="N79" s="124" t="str">
        <f>Q4</f>
        <v>Chester Dalrymple</v>
      </c>
      <c r="O79" s="123"/>
      <c r="P79" s="124"/>
      <c r="Q79" s="140">
        <f>MIN(4,'[5]Boys 21 Si Main Draw Prep'!R5)</f>
        <v>4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0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" stopIfTrue="1">
      <formula>AND($N$1="CU",H8="Umpire")</formula>
    </cfRule>
    <cfRule type="expression" priority="3" dxfId="2" stopIfTrue="1">
      <formula>AND($N$1="CU",H8&lt;&gt;"Umpire",I8&lt;&gt;"")</formula>
    </cfRule>
    <cfRule type="expression" priority="4" dxfId="3" stopIfTrue="1">
      <formula>AND($N$1="CU",H8&lt;&gt;"Umpire")</formula>
    </cfRule>
  </conditionalFormatting>
  <conditionalFormatting sqref="D53 D47 D45 D43 D41 D39 D69 D67 D49 D65 D63 D61 D59 D57 D55 D51">
    <cfRule type="expression" priority="5" dxfId="4" stopIfTrue="1">
      <formula>AND($D39&lt;9,$C39&gt;0)</formula>
    </cfRule>
  </conditionalFormatting>
  <conditionalFormatting sqref="E55 E57 E59 E61 E63 E65 E67 E69 E39 E41 E43 E45 E47 E49 E51 E53">
    <cfRule type="cellIs" priority="6" dxfId="5" operator="equal" stopIfTrue="1">
      <formula>"Bye"</formula>
    </cfRule>
    <cfRule type="expression" priority="7" dxfId="0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0" stopIfTrue="1">
      <formula>I8="as"</formula>
    </cfRule>
    <cfRule type="expression" priority="9" dxfId="0" stopIfTrue="1">
      <formula>I8="bs"</formula>
    </cfRule>
  </conditionalFormatting>
  <conditionalFormatting sqref="D7 D9 D11 D13 D15 D17 D19 D21 D23 D25 D27 D29 D31 D33 D35 D37">
    <cfRule type="expression" priority="10" dxfId="4" stopIfTrue="1">
      <formula>$D7&lt;5</formula>
    </cfRule>
  </conditionalFormatting>
  <conditionalFormatting sqref="B7 B9 B11 B13 B15 B17 B19 B21 B23 B25 B27 B29 B31 B33 B35 B37 B55 B57 B59 B61 B63 B65 B67 B69 B39 B41 B43 B45 B47 B49 B51 B53">
    <cfRule type="cellIs" priority="11" dxfId="6" operator="equal" stopIfTrue="1">
      <formula>"QA"</formula>
    </cfRule>
    <cfRule type="cellIs" priority="12" dxfId="6" operator="equal" stopIfTrue="1">
      <formula>"DA"</formula>
    </cfRule>
  </conditionalFormatting>
  <conditionalFormatting sqref="I8 I12 I16 I20 I24 I28 I32 I36 M30 M14 K10 K34 Q79 K18 K26 O22">
    <cfRule type="expression" priority="13" dxfId="7" stopIfTrue="1">
      <formula>$N$1="CU"</formula>
    </cfRule>
  </conditionalFormatting>
  <conditionalFormatting sqref="E35 E37 E25 E33 E31 E29 E27 E23 E19 E21 E9 E17 E15 E13 E11 E7">
    <cfRule type="cellIs" priority="14" dxfId="5" operator="equal" stopIfTrue="1">
      <formula>"Bye"</formula>
    </cfRule>
  </conditionalFormatting>
  <dataValidations count="1">
    <dataValidation type="list" allowBlank="1" showInputMessage="1" sqref="H40 N22 L46 J42 J50 L14 J10 J18 J26 J34 L62 L30 J58 J66 H16 H12 H8 H20 H32 H64 H28 H68 H24 H48 H60 H52 H36 H44 H56">
      <formula1>$T$7:$T$16</formula1>
    </dataValidation>
  </dataValidations>
  <printOptions horizontalCentered="1"/>
  <pageMargins left="0.35" right="0.35" top="0.39" bottom="0.39" header="0" footer="0"/>
  <pageSetup horizontalDpi="360" verticalDpi="360" orientation="landscape" scale="11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Mom</cp:lastModifiedBy>
  <dcterms:created xsi:type="dcterms:W3CDTF">2008-07-28T02:19:46Z</dcterms:created>
  <dcterms:modified xsi:type="dcterms:W3CDTF">2008-07-28T09:14:28Z</dcterms:modified>
  <cp:category/>
  <cp:version/>
  <cp:contentType/>
  <cp:contentStatus/>
</cp:coreProperties>
</file>